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2" autoFilterDateGrouping="1"/>
  </bookViews>
  <sheets>
    <sheet xmlns:r="http://schemas.openxmlformats.org/officeDocument/2006/relationships" name="عن المجلة" sheetId="1" state="visible" r:id="rId1"/>
    <sheet xmlns:r="http://schemas.openxmlformats.org/officeDocument/2006/relationships" name="تعليمات" sheetId="2" state="visible" r:id="rId2"/>
    <sheet xmlns:r="http://schemas.openxmlformats.org/officeDocument/2006/relationships" name="السجل" sheetId="3" state="visible" r:id="rId3"/>
    <sheet xmlns:r="http://schemas.openxmlformats.org/officeDocument/2006/relationships" name="الملخص" sheetId="4" state="visible" r:id="rId4"/>
  </sheets>
  <definedNames>
    <definedName name="_xlnm.Print_Area" localSheetId="2">'السجل'!$A$1:$I$46</definedName>
  </definedNames>
  <calcPr calcId="124519" fullCalcOnLoad="1"/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dd/mm/yyyy"/>
    <numFmt numFmtId="166" formatCode="#,##0.00;[Red]-#,##0.00"/>
    <numFmt numFmtId="167" formatCode="#,##0;[Red]-#,##0"/>
  </numFmts>
  <fonts count="17">
    <font>
      <name val="Calibri"/>
      <family val="2"/>
      <color theme="1"/>
      <sz val="11"/>
      <scheme val="minor"/>
    </font>
    <font>
      <name val="Arial"/>
      <b val="1"/>
      <color rgb="00FFFFFF"/>
      <sz val="24"/>
    </font>
    <font>
      <name val="Arial"/>
      <b val="1"/>
      <color rgb="00B08D57"/>
      <sz val="14"/>
    </font>
    <font>
      <name val="Arial"/>
      <b val="1"/>
      <color rgb="0014213D"/>
      <sz val="14"/>
    </font>
    <font>
      <name val="Arial"/>
      <color rgb="00000000"/>
      <sz val="12"/>
    </font>
    <font>
      <name val="Arial"/>
      <color rgb="000563C1"/>
      <sz val="12"/>
    </font>
    <font>
      <name val="Arial"/>
      <i val="1"/>
      <color rgb="00595959"/>
      <sz val="11"/>
    </font>
    <font>
      <name val="Arial"/>
      <b val="1"/>
      <color rgb="00FFFFFF"/>
      <sz val="18"/>
    </font>
    <font>
      <name val="Arial"/>
      <b val="1"/>
      <color rgb="0014213D"/>
      <sz val="13"/>
    </font>
    <font>
      <name val="Arial"/>
      <b val="1"/>
      <color rgb="00B08D57"/>
      <sz val="11"/>
    </font>
    <font>
      <name val="Arial"/>
      <color rgb="00000000"/>
      <sz val="11"/>
    </font>
    <font>
      <name val="Arial"/>
      <i val="1"/>
      <color rgb="00595959"/>
      <sz val="10"/>
    </font>
    <font>
      <name val="Arial"/>
      <color rgb="000563C1"/>
      <sz val="10"/>
    </font>
    <font>
      <name val="Arial"/>
      <b val="1"/>
      <color rgb="0014213D"/>
      <sz val="16"/>
    </font>
    <font>
      <name val="Arial"/>
      <b val="1"/>
      <color rgb="00000000"/>
      <sz val="11"/>
    </font>
    <font>
      <name val="Arial"/>
      <b val="1"/>
      <color rgb="00FFFFFF"/>
      <sz val="11"/>
    </font>
    <font>
      <name val="Arial"/>
      <b val="1"/>
      <color rgb="0014213D"/>
      <sz val="11"/>
    </font>
  </fonts>
  <fills count="6">
    <fill>
      <patternFill/>
    </fill>
    <fill>
      <patternFill patternType="gray125"/>
    </fill>
    <fill>
      <patternFill patternType="solid">
        <fgColor rgb="0014213D"/>
      </patternFill>
    </fill>
    <fill>
      <patternFill patternType="solid">
        <fgColor rgb="00B08D57"/>
      </patternFill>
    </fill>
    <fill>
      <patternFill patternType="solid">
        <fgColor rgb="00FFF2CC"/>
      </patternFill>
    </fill>
    <fill>
      <patternFill patternType="solid">
        <fgColor rgb="00F3F4F7"/>
      </patternFill>
    </fill>
  </fills>
  <borders count="7">
    <border>
      <left/>
      <right/>
      <top/>
      <bottom/>
      <diagonal/>
    </border>
    <border>
      <bottom style="medium">
        <color rgb="00B08D57"/>
      </bottom>
    </border>
    <border>
      <left style="thin">
        <color rgb="00C9CDD4"/>
      </left>
      <right style="thin">
        <color rgb="00C9CDD4"/>
      </right>
      <top style="thin">
        <color rgb="00C9CDD4"/>
      </top>
      <bottom style="thin">
        <color rgb="00C9CDD4"/>
      </bottom>
    </border>
    <border>
      <left/>
      <right/>
      <top style="thin">
        <color rgb="00C9CDD4"/>
      </top>
      <bottom/>
      <diagonal/>
    </border>
    <border>
      <left/>
      <right style="thin">
        <color rgb="00C9CDD4"/>
      </right>
      <top style="thin">
        <color rgb="00C9CDD4"/>
      </top>
      <bottom/>
      <diagonal/>
    </border>
    <border>
      <left/>
      <right style="thin">
        <color rgb="00C9CDD4"/>
      </right>
      <top style="thin">
        <color rgb="00C9CDD4"/>
      </top>
      <bottom style="thin">
        <color rgb="00C9CDD4"/>
      </bottom>
      <diagonal/>
    </border>
    <border>
      <left style="thin">
        <color rgb="00C9CDD4"/>
      </left>
      <right style="thin">
        <color rgb="00C9CDD4"/>
      </right>
      <top style="medium">
        <color rgb="00B08D57"/>
      </top>
      <bottom style="thin">
        <color rgb="00C9CDD4"/>
      </bottom>
    </border>
  </borders>
  <cellStyleXfs count="1">
    <xf numFmtId="0" fontId="0" fillId="0" borderId="0"/>
  </cellStyleXfs>
  <cellXfs count="31">
    <xf numFmtId="0" fontId="0" fillId="0" borderId="0" pivotButton="0" quotePrefix="0" xfId="0"/>
    <xf numFmtId="0" fontId="1" fillId="2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 vertical="center" wrapText="1"/>
    </xf>
    <xf numFmtId="0" fontId="3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horizontal="right" vertical="center" wrapText="1"/>
    </xf>
    <xf numFmtId="0" fontId="5" fillId="0" borderId="0" applyAlignment="1" pivotButton="0" quotePrefix="0" xfId="0">
      <alignment horizontal="right" vertical="center" wrapText="1"/>
    </xf>
    <xf numFmtId="0" fontId="6" fillId="0" borderId="0" applyAlignment="1" pivotButton="0" quotePrefix="0" xfId="0">
      <alignment horizontal="right" vertical="center" wrapText="1"/>
    </xf>
    <xf numFmtId="0" fontId="7" fillId="2" borderId="0" applyAlignment="1" pivotButton="0" quotePrefix="0" xfId="0">
      <alignment horizontal="center" vertical="center"/>
    </xf>
    <xf numFmtId="0" fontId="0" fillId="3" borderId="0" pivotButton="0" quotePrefix="0" xfId="0"/>
    <xf numFmtId="0" fontId="8" fillId="0" borderId="0" pivotButton="0" quotePrefix="0" xfId="0"/>
    <xf numFmtId="0" fontId="9" fillId="0" borderId="0" pivotButton="0" quotePrefix="0" xfId="0"/>
    <xf numFmtId="0" fontId="10" fillId="0" borderId="0" applyAlignment="1" pivotButton="0" quotePrefix="0" xfId="0">
      <alignment horizontal="right" vertical="top" wrapText="1"/>
    </xf>
    <xf numFmtId="0" fontId="11" fillId="0" borderId="0" applyAlignment="1" pivotButton="0" quotePrefix="0" xfId="0">
      <alignment wrapText="1"/>
    </xf>
    <xf numFmtId="0" fontId="12" fillId="0" borderId="0" pivotButton="0" quotePrefix="0" xfId="0"/>
    <xf numFmtId="0" fontId="1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1" fillId="0" borderId="0" applyAlignment="1" pivotButton="0" quotePrefix="0" xfId="0">
      <alignment horizontal="right" vertical="center" wrapText="1"/>
    </xf>
    <xf numFmtId="0" fontId="14" fillId="0" borderId="2" applyAlignment="1" pivotButton="0" quotePrefix="0" xfId="0">
      <alignment horizontal="right" vertical="center" wrapText="1"/>
    </xf>
    <xf numFmtId="0" fontId="0" fillId="0" borderId="5" pivotButton="0" quotePrefix="0" xfId="0"/>
    <xf numFmtId="165" fontId="10" fillId="4" borderId="2" applyAlignment="1" applyProtection="1" pivotButton="0" quotePrefix="0" xfId="0">
      <alignment horizontal="center" vertical="center"/>
      <protection locked="0" hidden="0"/>
    </xf>
    <xf numFmtId="0" fontId="15" fillId="2" borderId="2" applyAlignment="1" pivotButton="0" quotePrefix="0" xfId="0">
      <alignment horizontal="center" vertical="center" wrapText="1"/>
    </xf>
    <xf numFmtId="0" fontId="10" fillId="4" borderId="2" applyAlignment="1" applyProtection="1" pivotButton="0" quotePrefix="0" xfId="0">
      <alignment horizontal="right" vertical="center"/>
      <protection locked="0" hidden="0"/>
    </xf>
    <xf numFmtId="0" fontId="10" fillId="4" borderId="2" applyAlignment="1" applyProtection="1" pivotButton="0" quotePrefix="0" xfId="0">
      <alignment horizontal="center" vertical="center"/>
      <protection locked="0" hidden="0"/>
    </xf>
    <xf numFmtId="166" fontId="10" fillId="4" borderId="2" applyAlignment="1" applyProtection="1" pivotButton="0" quotePrefix="0" xfId="0">
      <alignment horizontal="center" vertical="center"/>
      <protection locked="0" hidden="0"/>
    </xf>
    <xf numFmtId="166" fontId="10" fillId="0" borderId="2" applyAlignment="1" pivotButton="0" quotePrefix="0" xfId="0">
      <alignment horizontal="center" vertical="center"/>
    </xf>
    <xf numFmtId="167" fontId="10" fillId="0" borderId="2" applyAlignment="1" pivotButton="0" quotePrefix="0" xfId="0">
      <alignment horizontal="center" vertical="center"/>
    </xf>
    <xf numFmtId="0" fontId="10" fillId="0" borderId="2" applyAlignment="1" pivotButton="0" quotePrefix="0" xfId="0">
      <alignment horizontal="center" vertical="center"/>
    </xf>
    <xf numFmtId="0" fontId="16" fillId="5" borderId="6" pivotButton="0" quotePrefix="0" xfId="0"/>
    <xf numFmtId="0" fontId="16" fillId="5" borderId="6" applyAlignment="1" pivotButton="0" quotePrefix="0" xfId="0">
      <alignment horizontal="right" vertical="center" wrapText="1"/>
    </xf>
    <xf numFmtId="166" fontId="16" fillId="5" borderId="6" applyAlignment="1" pivotButton="0" quotePrefix="0" xfId="0">
      <alignment horizontal="center" vertical="center"/>
    </xf>
  </cellXfs>
  <cellStyles count="1">
    <cellStyle name="Normal" xfId="0" builtinId="0" hidden="0"/>
  </cellStyles>
  <dxfs count="2">
    <dxf>
      <font>
        <name val="Arial"/>
        <b val="1"/>
        <color rgb="009C0006"/>
      </font>
      <fill>
        <patternFill patternType="solid">
          <fgColor rgb="00F8D7DA"/>
        </patternFill>
      </fill>
    </dxf>
    <dxf>
      <font>
        <name val="Arial"/>
        <b val="1"/>
        <color rgb="00274E13"/>
      </font>
      <fill>
        <patternFill patternType="solid">
          <fgColor rgb="00D9EAD3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www.aam-web.com" TargetMode="Externa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2"/>
  <sheetViews>
    <sheetView showGridLines="0" rightToLeft="1" workbookViewId="0">
      <selection activeCell="A1" sqref="A1"/>
    </sheetView>
  </sheetViews>
  <sheetFormatPr baseColWidth="8" defaultRowHeight="15"/>
  <cols>
    <col width="100" customWidth="1" min="1" max="1"/>
  </cols>
  <sheetData>
    <row r="1" ht="40" customHeight="1">
      <c r="A1" s="1" t="inlineStr">
        <is>
          <t>مجلة المحاسب العربي</t>
        </is>
      </c>
    </row>
    <row r="2" ht="22" customHeight="1">
      <c r="A2" s="2" t="inlineStr">
        <is>
          <t>www.aam-web.com</t>
        </is>
      </c>
    </row>
    <row r="3" ht="8" customHeight="1">
      <c r="A3" s="3" t="n"/>
    </row>
    <row r="4" ht="22" customHeight="1">
      <c r="A4" s="4" t="inlineStr">
        <is>
          <t>من نحن</t>
        </is>
      </c>
    </row>
    <row r="5" ht="36" customHeight="1">
      <c r="A5" s="5" t="inlineStr">
        <is>
          <t>مجلة المحاسب العربي موقع عربي متخصص في المحاسبة والمالية، يقدّم للمحاسبين وأصحاب الأعمال مقالات وشروحًا للمعايير، وقوالب إكسيل وأدوات مالية مجانية.</t>
        </is>
      </c>
    </row>
    <row r="6" ht="8" customHeight="1">
      <c r="A6" s="3" t="n"/>
    </row>
    <row r="7" ht="22" customHeight="1">
      <c r="A7" s="4" t="inlineStr">
        <is>
          <t>ماذا تجد على الموقع</t>
        </is>
      </c>
    </row>
    <row r="8" ht="20" customHeight="1">
      <c r="A8" s="6" t="inlineStr">
        <is>
          <t>•  قوالب إكسيل جاهزة للتحميل المجاني: https://www.aam-web.com/templates</t>
        </is>
      </c>
    </row>
    <row r="9" ht="20" customHeight="1">
      <c r="A9" s="6" t="inlineStr">
        <is>
          <t>•  أدوات مالية مجانية: الزكاة، ضريبة القيمة المضافة، الإهلاك، القروض: https://www.aam-web.com/tools</t>
        </is>
      </c>
    </row>
    <row r="10" ht="20" customHeight="1">
      <c r="A10" s="5" t="inlineStr">
        <is>
          <t>•  شروح المعايير الدولية والمصرية ومقالات المحاسبة العملية</t>
        </is>
      </c>
    </row>
    <row r="11" ht="8" customHeight="1">
      <c r="A11" s="3" t="n"/>
    </row>
    <row r="12" ht="20" customHeight="1">
      <c r="A12" s="7" t="inlineStr">
        <is>
          <t>هذا القالب مجاني للاستخدام في عملك. نرجو عدم إعادة بيعه أو نشره باسم آخر.</t>
        </is>
      </c>
    </row>
  </sheetData>
  <sheetProtection selectLockedCells="0" selectUnlockedCells="0" sheet="1" objects="0" insertRows="1" insertHyperlinks="1" autoFilter="1" scenarios="0" formatColumns="1" deleteColumns="1" insertColumns="1" pivotTables="1" deleteRows="1" formatCells="1" formatRows="1" sort="1"/>
  <hyperlinks>
    <hyperlink xmlns:r="http://schemas.openxmlformats.org/officeDocument/2006/relationships" ref="A2" r:id="rId1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13"/>
  <sheetViews>
    <sheetView showGridLines="0" rightToLeft="1" workbookViewId="0">
      <selection activeCell="A1" sqref="A1"/>
    </sheetView>
  </sheetViews>
  <sheetFormatPr baseColWidth="8" defaultRowHeight="15"/>
  <cols>
    <col width="4" customWidth="1" min="1" max="1"/>
    <col width="96" customWidth="1" min="2" max="2"/>
  </cols>
  <sheetData>
    <row r="1" ht="34" customHeight="1">
      <c r="A1" s="8" t="inlineStr">
        <is>
          <t>سجل الدفعات المقدمة للموردين وتسويتها</t>
        </is>
      </c>
    </row>
    <row r="2" ht="4" customHeight="1">
      <c r="A2" s="9" t="n"/>
    </row>
    <row r="4" ht="22" customHeight="1">
      <c r="B4" s="10" t="inlineStr">
        <is>
          <t>فكرة القالب</t>
        </is>
      </c>
    </row>
    <row r="5" ht="34" customHeight="1">
      <c r="A5" s="11" t="inlineStr">
        <is>
          <t>•</t>
        </is>
      </c>
      <c r="B5" s="12" t="inlineStr">
        <is>
          <t>يتابع كل دفعة مقدمة تُصرف لمورد مقابل أمر شراء: المبلغ والمسوى منه من فواتير التوريد والرصيد المفتوح وتاريخ التوريد المتوقع، فيظهر الدفعات المتأخر توريدها وإجمالي الأرصدة المفتوحة لكل مورد.</t>
        </is>
      </c>
    </row>
    <row r="6" ht="22" customHeight="1">
      <c r="B6" s="10" t="inlineStr">
        <is>
          <t>خطوات الاستخدام</t>
        </is>
      </c>
    </row>
    <row r="7" ht="18" customHeight="1">
      <c r="A7" s="11" t="inlineStr">
        <is>
          <t>•</t>
        </is>
      </c>
      <c r="B7" s="12" t="inlineStr">
        <is>
          <t>اكتب تاريخ التقرير أعلى ورقة «السجل».</t>
        </is>
      </c>
    </row>
    <row r="8" ht="34" customHeight="1">
      <c r="A8" s="11" t="inlineStr">
        <is>
          <t>•</t>
        </is>
      </c>
      <c r="B8" s="12" t="inlineStr">
        <is>
          <t>سجّل كل دفعة مقدمة: التاريخ والمورد ورقم أمر الشراء والمبلغ وتاريخ التوريد المتوقع، ثم حدّث المبلغ المسوى عند كل فاتورة توريد.</t>
        </is>
      </c>
    </row>
    <row r="9" ht="22" customHeight="1">
      <c r="B9" s="10" t="inlineStr">
        <is>
          <t>ملاحظات</t>
        </is>
      </c>
    </row>
    <row r="10" ht="34" customHeight="1">
      <c r="A10" s="11" t="inlineStr">
        <is>
          <t>•</t>
        </is>
      </c>
      <c r="B10" s="12" t="inlineStr">
        <is>
          <t>الدفعة المقدمة أصل (مدينون - دفعات مقدمة للموردين) حتى التوريد. اطلب خطاب ضمان دفعة مقدمة للمبالغ الكبيرة، وتابع الدفعات المتأخرة توريدها أسبوعيًا.</t>
        </is>
      </c>
    </row>
    <row r="12" ht="30" customHeight="1">
      <c r="B12" s="13" t="inlineStr">
        <is>
          <t>الخلايا الصفراء للإدخال، وباقي الخلايا معادلات محمية حتى لا تُمسح بالخطأ. لإلغاء الحماية: مراجعة ← إلغاء حماية الورقة (بدون كلمة مرور).</t>
        </is>
      </c>
    </row>
    <row r="13">
      <c r="B13" s="14" t="inlineStr">
        <is>
          <t>قوالب أخرى مجانية: https://www.aam-web.com/templates</t>
        </is>
      </c>
    </row>
  </sheetData>
  <sheetProtection selectLockedCells="0" selectUnlockedCells="0" sheet="1" objects="0" insertRows="1" insertHyperlinks="1" autoFilter="1" scenarios="0" formatColumns="1" deleteColumns="1" insertColumns="1" pivotTables="1" deleteRows="1" formatCells="1" formatRows="1" sort="1"/>
  <mergeCells count="2">
    <mergeCell ref="A2:B2"/>
    <mergeCell ref="A1:B1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I46"/>
  <sheetViews>
    <sheetView showGridLines="0" rightToLeft="1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11" customWidth="1" min="1" max="1"/>
    <col width="26" customWidth="1" min="2" max="2"/>
    <col width="10" customWidth="1" min="3" max="3"/>
    <col width="14" customWidth="1" min="4" max="4"/>
    <col width="14" customWidth="1" min="5" max="5"/>
    <col width="14" customWidth="1" min="6" max="6"/>
    <col width="12" customWidth="1" min="7" max="7"/>
    <col width="10" customWidth="1" min="8" max="8"/>
    <col width="16" customWidth="1" min="9" max="9"/>
  </cols>
  <sheetData>
    <row r="1" ht="30" customHeight="1">
      <c r="A1" s="15" t="inlineStr">
        <is>
          <t>الدفعات المقدمة للموردين</t>
        </is>
      </c>
      <c r="B1" s="16" t="n"/>
      <c r="C1" s="16" t="n"/>
      <c r="D1" s="16" t="n"/>
      <c r="E1" s="16" t="n"/>
      <c r="F1" s="16" t="n"/>
      <c r="G1" s="16" t="n"/>
      <c r="H1" s="16" t="n"/>
      <c r="I1" s="16" t="n"/>
    </row>
    <row r="2" ht="30" customHeight="1">
      <c r="A2" s="17" t="inlineStr">
        <is>
          <t>الخلايا الصفراء للإدخال.</t>
        </is>
      </c>
    </row>
    <row r="3">
      <c r="A3" s="18" t="inlineStr">
        <is>
          <t>تاريخ التقرير</t>
        </is>
      </c>
      <c r="B3" s="19" t="n"/>
      <c r="C3" s="20" t="n">
        <v>46326</v>
      </c>
    </row>
    <row r="5" ht="36" customHeight="1">
      <c r="A5" s="21" t="inlineStr">
        <is>
          <t>تاريخ الدفعة</t>
        </is>
      </c>
      <c r="B5" s="21" t="inlineStr">
        <is>
          <t>المورد</t>
        </is>
      </c>
      <c r="C5" s="21" t="inlineStr">
        <is>
          <t>أمر الشراء</t>
        </is>
      </c>
      <c r="D5" s="21" t="inlineStr">
        <is>
          <t>مبلغ الدفعة</t>
        </is>
      </c>
      <c r="E5" s="21" t="inlineStr">
        <is>
          <t>المسوى من فواتير</t>
        </is>
      </c>
      <c r="F5" s="21" t="inlineStr">
        <is>
          <t>الرصيد المفتوح</t>
        </is>
      </c>
      <c r="G5" s="21" t="inlineStr">
        <is>
          <t>تاريخ التوريد المتوقع</t>
        </is>
      </c>
      <c r="H5" s="21" t="inlineStr">
        <is>
          <t>أيام التأخير</t>
        </is>
      </c>
      <c r="I5" s="21" t="inlineStr">
        <is>
          <t>الحالة</t>
        </is>
      </c>
    </row>
    <row r="6">
      <c r="A6" s="20" t="n">
        <v>46183</v>
      </c>
      <c r="B6" s="22" t="inlineStr">
        <is>
          <t>شركة الكيماويات الوطنية</t>
        </is>
      </c>
      <c r="C6" s="23" t="inlineStr">
        <is>
          <t>PO-2207</t>
        </is>
      </c>
      <c r="D6" s="24" t="n">
        <v>250000</v>
      </c>
      <c r="E6" s="24" t="n">
        <v>250000</v>
      </c>
      <c r="F6" s="25">
        <f>IF(D6="","",N(D6)-N(E6))</f>
        <v/>
      </c>
      <c r="G6" s="20" t="n">
        <v>46218</v>
      </c>
      <c r="H6" s="26">
        <f>IF(F6="","",IF(AND(F6&gt;0,G6&lt;&gt;"",$C$3&gt;G6),$C$3-G6,0))</f>
        <v/>
      </c>
      <c r="I6" s="27">
        <f>IF(F6="","",IF(F6&lt;=0,"مسواة",IF(H6&gt;0,"متأخرة التوريد","مفتوحة")))</f>
        <v/>
      </c>
    </row>
    <row r="7">
      <c r="A7" s="20" t="n">
        <v>46205</v>
      </c>
      <c r="B7" s="22" t="inlineStr">
        <is>
          <t>شركة المعدات الصناعية</t>
        </is>
      </c>
      <c r="C7" s="23" t="inlineStr">
        <is>
          <t>PO-2241</t>
        </is>
      </c>
      <c r="D7" s="24" t="n">
        <v>600000</v>
      </c>
      <c r="E7" s="24" t="n">
        <v>360000</v>
      </c>
      <c r="F7" s="25">
        <f>IF(D7="","",N(D7)-N(E7))</f>
        <v/>
      </c>
      <c r="G7" s="20" t="n">
        <v>46266</v>
      </c>
      <c r="H7" s="26">
        <f>IF(F7="","",IF(AND(F7&gt;0,G7&lt;&gt;"",$C$3&gt;G7),$C$3-G7,0))</f>
        <v/>
      </c>
      <c r="I7" s="27">
        <f>IF(F7="","",IF(F7&lt;=0,"مسواة",IF(H7&gt;0,"متأخرة التوريد","مفتوحة")))</f>
        <v/>
      </c>
    </row>
    <row r="8">
      <c r="A8" s="20" t="n">
        <v>46239</v>
      </c>
      <c r="B8" s="22" t="inlineStr">
        <is>
          <t>مصنع الورق الحديث</t>
        </is>
      </c>
      <c r="C8" s="23" t="inlineStr">
        <is>
          <t>PO-2268</t>
        </is>
      </c>
      <c r="D8" s="24" t="n">
        <v>120000</v>
      </c>
      <c r="E8" s="24" t="n">
        <v>0</v>
      </c>
      <c r="F8" s="25">
        <f>IF(D8="","",N(D8)-N(E8))</f>
        <v/>
      </c>
      <c r="G8" s="20" t="n">
        <v>46285</v>
      </c>
      <c r="H8" s="26">
        <f>IF(F8="","",IF(AND(F8&gt;0,G8&lt;&gt;"",$C$3&gt;G8),$C$3-G8,0))</f>
        <v/>
      </c>
      <c r="I8" s="27">
        <f>IF(F8="","",IF(F8&lt;=0,"مسواة",IF(H8&gt;0,"متأخرة التوريد","مفتوحة")))</f>
        <v/>
      </c>
    </row>
    <row r="9">
      <c r="A9" s="20" t="n">
        <v>46254</v>
      </c>
      <c r="B9" s="22" t="inlineStr">
        <is>
          <t>مؤسسة التجهيزات الفنية</t>
        </is>
      </c>
      <c r="C9" s="23" t="inlineStr">
        <is>
          <t>PO-2280</t>
        </is>
      </c>
      <c r="D9" s="24" t="n">
        <v>85000</v>
      </c>
      <c r="E9" s="24" t="n">
        <v>85000</v>
      </c>
      <c r="F9" s="25">
        <f>IF(D9="","",N(D9)-N(E9))</f>
        <v/>
      </c>
      <c r="G9" s="20" t="n">
        <v>46295</v>
      </c>
      <c r="H9" s="26">
        <f>IF(F9="","",IF(AND(F9&gt;0,G9&lt;&gt;"",$C$3&gt;G9),$C$3-G9,0))</f>
        <v/>
      </c>
      <c r="I9" s="27">
        <f>IF(F9="","",IF(F9&lt;=0,"مسواة",IF(H9&gt;0,"متأخرة التوريد","مفتوحة")))</f>
        <v/>
      </c>
    </row>
    <row r="10">
      <c r="A10" s="20" t="n">
        <v>46277</v>
      </c>
      <c r="B10" s="22" t="inlineStr">
        <is>
          <t>شركة الكيماويات الوطنية</t>
        </is>
      </c>
      <c r="C10" s="23" t="inlineStr">
        <is>
          <t>PO-2305</t>
        </is>
      </c>
      <c r="D10" s="24" t="n">
        <v>180000</v>
      </c>
      <c r="E10" s="24" t="n">
        <v>60000</v>
      </c>
      <c r="F10" s="25">
        <f>IF(D10="","",N(D10)-N(E10))</f>
        <v/>
      </c>
      <c r="G10" s="20" t="n">
        <v>46341</v>
      </c>
      <c r="H10" s="26">
        <f>IF(F10="","",IF(AND(F10&gt;0,G10&lt;&gt;"",$C$3&gt;G10),$C$3-G10,0))</f>
        <v/>
      </c>
      <c r="I10" s="27">
        <f>IF(F10="","",IF(F10&lt;=0,"مسواة",IF(H10&gt;0,"متأخرة التوريد","مفتوحة")))</f>
        <v/>
      </c>
    </row>
    <row r="11">
      <c r="A11" s="20" t="n">
        <v>46296</v>
      </c>
      <c r="B11" s="22" t="inlineStr">
        <is>
          <t>شركة المعدات الصناعية</t>
        </is>
      </c>
      <c r="C11" s="23" t="inlineStr">
        <is>
          <t>PO-2321</t>
        </is>
      </c>
      <c r="D11" s="24" t="n">
        <v>400000</v>
      </c>
      <c r="E11" s="24" t="n">
        <v>0</v>
      </c>
      <c r="F11" s="25">
        <f>IF(D11="","",N(D11)-N(E11))</f>
        <v/>
      </c>
      <c r="G11" s="20" t="n">
        <v>46376</v>
      </c>
      <c r="H11" s="26">
        <f>IF(F11="","",IF(AND(F11&gt;0,G11&lt;&gt;"",$C$3&gt;G11),$C$3-G11,0))</f>
        <v/>
      </c>
      <c r="I11" s="27">
        <f>IF(F11="","",IF(F11&lt;=0,"مسواة",IF(H11&gt;0,"متأخرة التوريد","مفتوحة")))</f>
        <v/>
      </c>
    </row>
    <row r="12">
      <c r="A12" s="20" t="n">
        <v>46313</v>
      </c>
      <c r="B12" s="22" t="inlineStr">
        <is>
          <t>مؤسسة التجهيزات الفنية</t>
        </is>
      </c>
      <c r="C12" s="23" t="inlineStr">
        <is>
          <t>PO-2337</t>
        </is>
      </c>
      <c r="D12" s="24" t="n">
        <v>45000</v>
      </c>
      <c r="E12" s="24" t="n">
        <v>0</v>
      </c>
      <c r="F12" s="25">
        <f>IF(D12="","",N(D12)-N(E12))</f>
        <v/>
      </c>
      <c r="G12" s="20" t="n">
        <v>46323</v>
      </c>
      <c r="H12" s="26">
        <f>IF(F12="","",IF(AND(F12&gt;0,G12&lt;&gt;"",$C$3&gt;G12),$C$3-G12,0))</f>
        <v/>
      </c>
      <c r="I12" s="27">
        <f>IF(F12="","",IF(F12&lt;=0,"مسواة",IF(H12&gt;0,"متأخرة التوريد","مفتوحة")))</f>
        <v/>
      </c>
    </row>
    <row r="13">
      <c r="A13" s="20" t="n"/>
      <c r="B13" s="22" t="n"/>
      <c r="C13" s="23" t="n"/>
      <c r="D13" s="24" t="n"/>
      <c r="E13" s="24" t="n"/>
      <c r="F13" s="25">
        <f>IF(D13="","",N(D13)-N(E13))</f>
        <v/>
      </c>
      <c r="G13" s="20" t="n"/>
      <c r="H13" s="26">
        <f>IF(F13="","",IF(AND(F13&gt;0,G13&lt;&gt;"",$C$3&gt;G13),$C$3-G13,0))</f>
        <v/>
      </c>
      <c r="I13" s="27">
        <f>IF(F13="","",IF(F13&lt;=0,"مسواة",IF(H13&gt;0,"متأخرة التوريد","مفتوحة")))</f>
        <v/>
      </c>
    </row>
    <row r="14">
      <c r="A14" s="20" t="n"/>
      <c r="B14" s="22" t="n"/>
      <c r="C14" s="23" t="n"/>
      <c r="D14" s="24" t="n"/>
      <c r="E14" s="24" t="n"/>
      <c r="F14" s="25">
        <f>IF(D14="","",N(D14)-N(E14))</f>
        <v/>
      </c>
      <c r="G14" s="20" t="n"/>
      <c r="H14" s="26">
        <f>IF(F14="","",IF(AND(F14&gt;0,G14&lt;&gt;"",$C$3&gt;G14),$C$3-G14,0))</f>
        <v/>
      </c>
      <c r="I14" s="27">
        <f>IF(F14="","",IF(F14&lt;=0,"مسواة",IF(H14&gt;0,"متأخرة التوريد","مفتوحة")))</f>
        <v/>
      </c>
    </row>
    <row r="15">
      <c r="A15" s="20" t="n"/>
      <c r="B15" s="22" t="n"/>
      <c r="C15" s="23" t="n"/>
      <c r="D15" s="24" t="n"/>
      <c r="E15" s="24" t="n"/>
      <c r="F15" s="25">
        <f>IF(D15="","",N(D15)-N(E15))</f>
        <v/>
      </c>
      <c r="G15" s="20" t="n"/>
      <c r="H15" s="26">
        <f>IF(F15="","",IF(AND(F15&gt;0,G15&lt;&gt;"",$C$3&gt;G15),$C$3-G15,0))</f>
        <v/>
      </c>
      <c r="I15" s="27">
        <f>IF(F15="","",IF(F15&lt;=0,"مسواة",IF(H15&gt;0,"متأخرة التوريد","مفتوحة")))</f>
        <v/>
      </c>
    </row>
    <row r="16">
      <c r="A16" s="20" t="n"/>
      <c r="B16" s="22" t="n"/>
      <c r="C16" s="23" t="n"/>
      <c r="D16" s="24" t="n"/>
      <c r="E16" s="24" t="n"/>
      <c r="F16" s="25">
        <f>IF(D16="","",N(D16)-N(E16))</f>
        <v/>
      </c>
      <c r="G16" s="20" t="n"/>
      <c r="H16" s="26">
        <f>IF(F16="","",IF(AND(F16&gt;0,G16&lt;&gt;"",$C$3&gt;G16),$C$3-G16,0))</f>
        <v/>
      </c>
      <c r="I16" s="27">
        <f>IF(F16="","",IF(F16&lt;=0,"مسواة",IF(H16&gt;0,"متأخرة التوريد","مفتوحة")))</f>
        <v/>
      </c>
    </row>
    <row r="17">
      <c r="A17" s="20" t="n"/>
      <c r="B17" s="22" t="n"/>
      <c r="C17" s="23" t="n"/>
      <c r="D17" s="24" t="n"/>
      <c r="E17" s="24" t="n"/>
      <c r="F17" s="25">
        <f>IF(D17="","",N(D17)-N(E17))</f>
        <v/>
      </c>
      <c r="G17" s="20" t="n"/>
      <c r="H17" s="26">
        <f>IF(F17="","",IF(AND(F17&gt;0,G17&lt;&gt;"",$C$3&gt;G17),$C$3-G17,0))</f>
        <v/>
      </c>
      <c r="I17" s="27">
        <f>IF(F17="","",IF(F17&lt;=0,"مسواة",IF(H17&gt;0,"متأخرة التوريد","مفتوحة")))</f>
        <v/>
      </c>
    </row>
    <row r="18">
      <c r="A18" s="20" t="n"/>
      <c r="B18" s="22" t="n"/>
      <c r="C18" s="23" t="n"/>
      <c r="D18" s="24" t="n"/>
      <c r="E18" s="24" t="n"/>
      <c r="F18" s="25">
        <f>IF(D18="","",N(D18)-N(E18))</f>
        <v/>
      </c>
      <c r="G18" s="20" t="n"/>
      <c r="H18" s="26">
        <f>IF(F18="","",IF(AND(F18&gt;0,G18&lt;&gt;"",$C$3&gt;G18),$C$3-G18,0))</f>
        <v/>
      </c>
      <c r="I18" s="27">
        <f>IF(F18="","",IF(F18&lt;=0,"مسواة",IF(H18&gt;0,"متأخرة التوريد","مفتوحة")))</f>
        <v/>
      </c>
    </row>
    <row r="19">
      <c r="A19" s="20" t="n"/>
      <c r="B19" s="22" t="n"/>
      <c r="C19" s="23" t="n"/>
      <c r="D19" s="24" t="n"/>
      <c r="E19" s="24" t="n"/>
      <c r="F19" s="25">
        <f>IF(D19="","",N(D19)-N(E19))</f>
        <v/>
      </c>
      <c r="G19" s="20" t="n"/>
      <c r="H19" s="26">
        <f>IF(F19="","",IF(AND(F19&gt;0,G19&lt;&gt;"",$C$3&gt;G19),$C$3-G19,0))</f>
        <v/>
      </c>
      <c r="I19" s="27">
        <f>IF(F19="","",IF(F19&lt;=0,"مسواة",IF(H19&gt;0,"متأخرة التوريد","مفتوحة")))</f>
        <v/>
      </c>
    </row>
    <row r="20">
      <c r="A20" s="20" t="n"/>
      <c r="B20" s="22" t="n"/>
      <c r="C20" s="23" t="n"/>
      <c r="D20" s="24" t="n"/>
      <c r="E20" s="24" t="n"/>
      <c r="F20" s="25">
        <f>IF(D20="","",N(D20)-N(E20))</f>
        <v/>
      </c>
      <c r="G20" s="20" t="n"/>
      <c r="H20" s="26">
        <f>IF(F20="","",IF(AND(F20&gt;0,G20&lt;&gt;"",$C$3&gt;G20),$C$3-G20,0))</f>
        <v/>
      </c>
      <c r="I20" s="27">
        <f>IF(F20="","",IF(F20&lt;=0,"مسواة",IF(H20&gt;0,"متأخرة التوريد","مفتوحة")))</f>
        <v/>
      </c>
    </row>
    <row r="21">
      <c r="A21" s="20" t="n"/>
      <c r="B21" s="22" t="n"/>
      <c r="C21" s="23" t="n"/>
      <c r="D21" s="24" t="n"/>
      <c r="E21" s="24" t="n"/>
      <c r="F21" s="25">
        <f>IF(D21="","",N(D21)-N(E21))</f>
        <v/>
      </c>
      <c r="G21" s="20" t="n"/>
      <c r="H21" s="26">
        <f>IF(F21="","",IF(AND(F21&gt;0,G21&lt;&gt;"",$C$3&gt;G21),$C$3-G21,0))</f>
        <v/>
      </c>
      <c r="I21" s="27">
        <f>IF(F21="","",IF(F21&lt;=0,"مسواة",IF(H21&gt;0,"متأخرة التوريد","مفتوحة")))</f>
        <v/>
      </c>
    </row>
    <row r="22">
      <c r="A22" s="20" t="n"/>
      <c r="B22" s="22" t="n"/>
      <c r="C22" s="23" t="n"/>
      <c r="D22" s="24" t="n"/>
      <c r="E22" s="24" t="n"/>
      <c r="F22" s="25">
        <f>IF(D22="","",N(D22)-N(E22))</f>
        <v/>
      </c>
      <c r="G22" s="20" t="n"/>
      <c r="H22" s="26">
        <f>IF(F22="","",IF(AND(F22&gt;0,G22&lt;&gt;"",$C$3&gt;G22),$C$3-G22,0))</f>
        <v/>
      </c>
      <c r="I22" s="27">
        <f>IF(F22="","",IF(F22&lt;=0,"مسواة",IF(H22&gt;0,"متأخرة التوريد","مفتوحة")))</f>
        <v/>
      </c>
    </row>
    <row r="23">
      <c r="A23" s="20" t="n"/>
      <c r="B23" s="22" t="n"/>
      <c r="C23" s="23" t="n"/>
      <c r="D23" s="24" t="n"/>
      <c r="E23" s="24" t="n"/>
      <c r="F23" s="25">
        <f>IF(D23="","",N(D23)-N(E23))</f>
        <v/>
      </c>
      <c r="G23" s="20" t="n"/>
      <c r="H23" s="26">
        <f>IF(F23="","",IF(AND(F23&gt;0,G23&lt;&gt;"",$C$3&gt;G23),$C$3-G23,0))</f>
        <v/>
      </c>
      <c r="I23" s="27">
        <f>IF(F23="","",IF(F23&lt;=0,"مسواة",IF(H23&gt;0,"متأخرة التوريد","مفتوحة")))</f>
        <v/>
      </c>
    </row>
    <row r="24">
      <c r="A24" s="20" t="n"/>
      <c r="B24" s="22" t="n"/>
      <c r="C24" s="23" t="n"/>
      <c r="D24" s="24" t="n"/>
      <c r="E24" s="24" t="n"/>
      <c r="F24" s="25">
        <f>IF(D24="","",N(D24)-N(E24))</f>
        <v/>
      </c>
      <c r="G24" s="20" t="n"/>
      <c r="H24" s="26">
        <f>IF(F24="","",IF(AND(F24&gt;0,G24&lt;&gt;"",$C$3&gt;G24),$C$3-G24,0))</f>
        <v/>
      </c>
      <c r="I24" s="27">
        <f>IF(F24="","",IF(F24&lt;=0,"مسواة",IF(H24&gt;0,"متأخرة التوريد","مفتوحة")))</f>
        <v/>
      </c>
    </row>
    <row r="25">
      <c r="A25" s="20" t="n"/>
      <c r="B25" s="22" t="n"/>
      <c r="C25" s="23" t="n"/>
      <c r="D25" s="24" t="n"/>
      <c r="E25" s="24" t="n"/>
      <c r="F25" s="25">
        <f>IF(D25="","",N(D25)-N(E25))</f>
        <v/>
      </c>
      <c r="G25" s="20" t="n"/>
      <c r="H25" s="26">
        <f>IF(F25="","",IF(AND(F25&gt;0,G25&lt;&gt;"",$C$3&gt;G25),$C$3-G25,0))</f>
        <v/>
      </c>
      <c r="I25" s="27">
        <f>IF(F25="","",IF(F25&lt;=0,"مسواة",IF(H25&gt;0,"متأخرة التوريد","مفتوحة")))</f>
        <v/>
      </c>
    </row>
    <row r="26">
      <c r="A26" s="20" t="n"/>
      <c r="B26" s="22" t="n"/>
      <c r="C26" s="23" t="n"/>
      <c r="D26" s="24" t="n"/>
      <c r="E26" s="24" t="n"/>
      <c r="F26" s="25">
        <f>IF(D26="","",N(D26)-N(E26))</f>
        <v/>
      </c>
      <c r="G26" s="20" t="n"/>
      <c r="H26" s="26">
        <f>IF(F26="","",IF(AND(F26&gt;0,G26&lt;&gt;"",$C$3&gt;G26),$C$3-G26,0))</f>
        <v/>
      </c>
      <c r="I26" s="27">
        <f>IF(F26="","",IF(F26&lt;=0,"مسواة",IF(H26&gt;0,"متأخرة التوريد","مفتوحة")))</f>
        <v/>
      </c>
    </row>
    <row r="27">
      <c r="A27" s="20" t="n"/>
      <c r="B27" s="22" t="n"/>
      <c r="C27" s="23" t="n"/>
      <c r="D27" s="24" t="n"/>
      <c r="E27" s="24" t="n"/>
      <c r="F27" s="25">
        <f>IF(D27="","",N(D27)-N(E27))</f>
        <v/>
      </c>
      <c r="G27" s="20" t="n"/>
      <c r="H27" s="26">
        <f>IF(F27="","",IF(AND(F27&gt;0,G27&lt;&gt;"",$C$3&gt;G27),$C$3-G27,0))</f>
        <v/>
      </c>
      <c r="I27" s="27">
        <f>IF(F27="","",IF(F27&lt;=0,"مسواة",IF(H27&gt;0,"متأخرة التوريد","مفتوحة")))</f>
        <v/>
      </c>
    </row>
    <row r="28">
      <c r="A28" s="20" t="n"/>
      <c r="B28" s="22" t="n"/>
      <c r="C28" s="23" t="n"/>
      <c r="D28" s="24" t="n"/>
      <c r="E28" s="24" t="n"/>
      <c r="F28" s="25">
        <f>IF(D28="","",N(D28)-N(E28))</f>
        <v/>
      </c>
      <c r="G28" s="20" t="n"/>
      <c r="H28" s="26">
        <f>IF(F28="","",IF(AND(F28&gt;0,G28&lt;&gt;"",$C$3&gt;G28),$C$3-G28,0))</f>
        <v/>
      </c>
      <c r="I28" s="27">
        <f>IF(F28="","",IF(F28&lt;=0,"مسواة",IF(H28&gt;0,"متأخرة التوريد","مفتوحة")))</f>
        <v/>
      </c>
    </row>
    <row r="29">
      <c r="A29" s="20" t="n"/>
      <c r="B29" s="22" t="n"/>
      <c r="C29" s="23" t="n"/>
      <c r="D29" s="24" t="n"/>
      <c r="E29" s="24" t="n"/>
      <c r="F29" s="25">
        <f>IF(D29="","",N(D29)-N(E29))</f>
        <v/>
      </c>
      <c r="G29" s="20" t="n"/>
      <c r="H29" s="26">
        <f>IF(F29="","",IF(AND(F29&gt;0,G29&lt;&gt;"",$C$3&gt;G29),$C$3-G29,0))</f>
        <v/>
      </c>
      <c r="I29" s="27">
        <f>IF(F29="","",IF(F29&lt;=0,"مسواة",IF(H29&gt;0,"متأخرة التوريد","مفتوحة")))</f>
        <v/>
      </c>
    </row>
    <row r="30">
      <c r="A30" s="20" t="n"/>
      <c r="B30" s="22" t="n"/>
      <c r="C30" s="23" t="n"/>
      <c r="D30" s="24" t="n"/>
      <c r="E30" s="24" t="n"/>
      <c r="F30" s="25">
        <f>IF(D30="","",N(D30)-N(E30))</f>
        <v/>
      </c>
      <c r="G30" s="20" t="n"/>
      <c r="H30" s="26">
        <f>IF(F30="","",IF(AND(F30&gt;0,G30&lt;&gt;"",$C$3&gt;G30),$C$3-G30,0))</f>
        <v/>
      </c>
      <c r="I30" s="27">
        <f>IF(F30="","",IF(F30&lt;=0,"مسواة",IF(H30&gt;0,"متأخرة التوريد","مفتوحة")))</f>
        <v/>
      </c>
    </row>
    <row r="31">
      <c r="A31" s="20" t="n"/>
      <c r="B31" s="22" t="n"/>
      <c r="C31" s="23" t="n"/>
      <c r="D31" s="24" t="n"/>
      <c r="E31" s="24" t="n"/>
      <c r="F31" s="25">
        <f>IF(D31="","",N(D31)-N(E31))</f>
        <v/>
      </c>
      <c r="G31" s="20" t="n"/>
      <c r="H31" s="26">
        <f>IF(F31="","",IF(AND(F31&gt;0,G31&lt;&gt;"",$C$3&gt;G31),$C$3-G31,0))</f>
        <v/>
      </c>
      <c r="I31" s="27">
        <f>IF(F31="","",IF(F31&lt;=0,"مسواة",IF(H31&gt;0,"متأخرة التوريد","مفتوحة")))</f>
        <v/>
      </c>
    </row>
    <row r="32">
      <c r="A32" s="20" t="n"/>
      <c r="B32" s="22" t="n"/>
      <c r="C32" s="23" t="n"/>
      <c r="D32" s="24" t="n"/>
      <c r="E32" s="24" t="n"/>
      <c r="F32" s="25">
        <f>IF(D32="","",N(D32)-N(E32))</f>
        <v/>
      </c>
      <c r="G32" s="20" t="n"/>
      <c r="H32" s="26">
        <f>IF(F32="","",IF(AND(F32&gt;0,G32&lt;&gt;"",$C$3&gt;G32),$C$3-G32,0))</f>
        <v/>
      </c>
      <c r="I32" s="27">
        <f>IF(F32="","",IF(F32&lt;=0,"مسواة",IF(H32&gt;0,"متأخرة التوريد","مفتوحة")))</f>
        <v/>
      </c>
    </row>
    <row r="33">
      <c r="A33" s="20" t="n"/>
      <c r="B33" s="22" t="n"/>
      <c r="C33" s="23" t="n"/>
      <c r="D33" s="24" t="n"/>
      <c r="E33" s="24" t="n"/>
      <c r="F33" s="25">
        <f>IF(D33="","",N(D33)-N(E33))</f>
        <v/>
      </c>
      <c r="G33" s="20" t="n"/>
      <c r="H33" s="26">
        <f>IF(F33="","",IF(AND(F33&gt;0,G33&lt;&gt;"",$C$3&gt;G33),$C$3-G33,0))</f>
        <v/>
      </c>
      <c r="I33" s="27">
        <f>IF(F33="","",IF(F33&lt;=0,"مسواة",IF(H33&gt;0,"متأخرة التوريد","مفتوحة")))</f>
        <v/>
      </c>
    </row>
    <row r="34">
      <c r="A34" s="20" t="n"/>
      <c r="B34" s="22" t="n"/>
      <c r="C34" s="23" t="n"/>
      <c r="D34" s="24" t="n"/>
      <c r="E34" s="24" t="n"/>
      <c r="F34" s="25">
        <f>IF(D34="","",N(D34)-N(E34))</f>
        <v/>
      </c>
      <c r="G34" s="20" t="n"/>
      <c r="H34" s="26">
        <f>IF(F34="","",IF(AND(F34&gt;0,G34&lt;&gt;"",$C$3&gt;G34),$C$3-G34,0))</f>
        <v/>
      </c>
      <c r="I34" s="27">
        <f>IF(F34="","",IF(F34&lt;=0,"مسواة",IF(H34&gt;0,"متأخرة التوريد","مفتوحة")))</f>
        <v/>
      </c>
    </row>
    <row r="35">
      <c r="A35" s="20" t="n"/>
      <c r="B35" s="22" t="n"/>
      <c r="C35" s="23" t="n"/>
      <c r="D35" s="24" t="n"/>
      <c r="E35" s="24" t="n"/>
      <c r="F35" s="25">
        <f>IF(D35="","",N(D35)-N(E35))</f>
        <v/>
      </c>
      <c r="G35" s="20" t="n"/>
      <c r="H35" s="26">
        <f>IF(F35="","",IF(AND(F35&gt;0,G35&lt;&gt;"",$C$3&gt;G35),$C$3-G35,0))</f>
        <v/>
      </c>
      <c r="I35" s="27">
        <f>IF(F35="","",IF(F35&lt;=0,"مسواة",IF(H35&gt;0,"متأخرة التوريد","مفتوحة")))</f>
        <v/>
      </c>
    </row>
    <row r="36">
      <c r="A36" s="20" t="n"/>
      <c r="B36" s="22" t="n"/>
      <c r="C36" s="23" t="n"/>
      <c r="D36" s="24" t="n"/>
      <c r="E36" s="24" t="n"/>
      <c r="F36" s="25">
        <f>IF(D36="","",N(D36)-N(E36))</f>
        <v/>
      </c>
      <c r="G36" s="20" t="n"/>
      <c r="H36" s="26">
        <f>IF(F36="","",IF(AND(F36&gt;0,G36&lt;&gt;"",$C$3&gt;G36),$C$3-G36,0))</f>
        <v/>
      </c>
      <c r="I36" s="27">
        <f>IF(F36="","",IF(F36&lt;=0,"مسواة",IF(H36&gt;0,"متأخرة التوريد","مفتوحة")))</f>
        <v/>
      </c>
    </row>
    <row r="37">
      <c r="A37" s="20" t="n"/>
      <c r="B37" s="22" t="n"/>
      <c r="C37" s="23" t="n"/>
      <c r="D37" s="24" t="n"/>
      <c r="E37" s="24" t="n"/>
      <c r="F37" s="25">
        <f>IF(D37="","",N(D37)-N(E37))</f>
        <v/>
      </c>
      <c r="G37" s="20" t="n"/>
      <c r="H37" s="26">
        <f>IF(F37="","",IF(AND(F37&gt;0,G37&lt;&gt;"",$C$3&gt;G37),$C$3-G37,0))</f>
        <v/>
      </c>
      <c r="I37" s="27">
        <f>IF(F37="","",IF(F37&lt;=0,"مسواة",IF(H37&gt;0,"متأخرة التوريد","مفتوحة")))</f>
        <v/>
      </c>
    </row>
    <row r="38">
      <c r="A38" s="20" t="n"/>
      <c r="B38" s="22" t="n"/>
      <c r="C38" s="23" t="n"/>
      <c r="D38" s="24" t="n"/>
      <c r="E38" s="24" t="n"/>
      <c r="F38" s="25">
        <f>IF(D38="","",N(D38)-N(E38))</f>
        <v/>
      </c>
      <c r="G38" s="20" t="n"/>
      <c r="H38" s="26">
        <f>IF(F38="","",IF(AND(F38&gt;0,G38&lt;&gt;"",$C$3&gt;G38),$C$3-G38,0))</f>
        <v/>
      </c>
      <c r="I38" s="27">
        <f>IF(F38="","",IF(F38&lt;=0,"مسواة",IF(H38&gt;0,"متأخرة التوريد","مفتوحة")))</f>
        <v/>
      </c>
    </row>
    <row r="39">
      <c r="A39" s="20" t="n"/>
      <c r="B39" s="22" t="n"/>
      <c r="C39" s="23" t="n"/>
      <c r="D39" s="24" t="n"/>
      <c r="E39" s="24" t="n"/>
      <c r="F39" s="25">
        <f>IF(D39="","",N(D39)-N(E39))</f>
        <v/>
      </c>
      <c r="G39" s="20" t="n"/>
      <c r="H39" s="26">
        <f>IF(F39="","",IF(AND(F39&gt;0,G39&lt;&gt;"",$C$3&gt;G39),$C$3-G39,0))</f>
        <v/>
      </c>
      <c r="I39" s="27">
        <f>IF(F39="","",IF(F39&lt;=0,"مسواة",IF(H39&gt;0,"متأخرة التوريد","مفتوحة")))</f>
        <v/>
      </c>
    </row>
    <row r="40">
      <c r="A40" s="20" t="n"/>
      <c r="B40" s="22" t="n"/>
      <c r="C40" s="23" t="n"/>
      <c r="D40" s="24" t="n"/>
      <c r="E40" s="24" t="n"/>
      <c r="F40" s="25">
        <f>IF(D40="","",N(D40)-N(E40))</f>
        <v/>
      </c>
      <c r="G40" s="20" t="n"/>
      <c r="H40" s="26">
        <f>IF(F40="","",IF(AND(F40&gt;0,G40&lt;&gt;"",$C$3&gt;G40),$C$3-G40,0))</f>
        <v/>
      </c>
      <c r="I40" s="27">
        <f>IF(F40="","",IF(F40&lt;=0,"مسواة",IF(H40&gt;0,"متأخرة التوريد","مفتوحة")))</f>
        <v/>
      </c>
    </row>
    <row r="41">
      <c r="A41" s="20" t="n"/>
      <c r="B41" s="22" t="n"/>
      <c r="C41" s="23" t="n"/>
      <c r="D41" s="24" t="n"/>
      <c r="E41" s="24" t="n"/>
      <c r="F41" s="25">
        <f>IF(D41="","",N(D41)-N(E41))</f>
        <v/>
      </c>
      <c r="G41" s="20" t="n"/>
      <c r="H41" s="26">
        <f>IF(F41="","",IF(AND(F41&gt;0,G41&lt;&gt;"",$C$3&gt;G41),$C$3-G41,0))</f>
        <v/>
      </c>
      <c r="I41" s="27">
        <f>IF(F41="","",IF(F41&lt;=0,"مسواة",IF(H41&gt;0,"متأخرة التوريد","مفتوحة")))</f>
        <v/>
      </c>
    </row>
    <row r="42">
      <c r="A42" s="20" t="n"/>
      <c r="B42" s="22" t="n"/>
      <c r="C42" s="23" t="n"/>
      <c r="D42" s="24" t="n"/>
      <c r="E42" s="24" t="n"/>
      <c r="F42" s="25">
        <f>IF(D42="","",N(D42)-N(E42))</f>
        <v/>
      </c>
      <c r="G42" s="20" t="n"/>
      <c r="H42" s="26">
        <f>IF(F42="","",IF(AND(F42&gt;0,G42&lt;&gt;"",$C$3&gt;G42),$C$3-G42,0))</f>
        <v/>
      </c>
      <c r="I42" s="27">
        <f>IF(F42="","",IF(F42&lt;=0,"مسواة",IF(H42&gt;0,"متأخرة التوريد","مفتوحة")))</f>
        <v/>
      </c>
    </row>
    <row r="43">
      <c r="A43" s="20" t="n"/>
      <c r="B43" s="22" t="n"/>
      <c r="C43" s="23" t="n"/>
      <c r="D43" s="24" t="n"/>
      <c r="E43" s="24" t="n"/>
      <c r="F43" s="25">
        <f>IF(D43="","",N(D43)-N(E43))</f>
        <v/>
      </c>
      <c r="G43" s="20" t="n"/>
      <c r="H43" s="26">
        <f>IF(F43="","",IF(AND(F43&gt;0,G43&lt;&gt;"",$C$3&gt;G43),$C$3-G43,0))</f>
        <v/>
      </c>
      <c r="I43" s="27">
        <f>IF(F43="","",IF(F43&lt;=0,"مسواة",IF(H43&gt;0,"متأخرة التوريد","مفتوحة")))</f>
        <v/>
      </c>
    </row>
    <row r="44">
      <c r="A44" s="20" t="n"/>
      <c r="B44" s="22" t="n"/>
      <c r="C44" s="23" t="n"/>
      <c r="D44" s="24" t="n"/>
      <c r="E44" s="24" t="n"/>
      <c r="F44" s="25">
        <f>IF(D44="","",N(D44)-N(E44))</f>
        <v/>
      </c>
      <c r="G44" s="20" t="n"/>
      <c r="H44" s="26">
        <f>IF(F44="","",IF(AND(F44&gt;0,G44&lt;&gt;"",$C$3&gt;G44),$C$3-G44,0))</f>
        <v/>
      </c>
      <c r="I44" s="27">
        <f>IF(F44="","",IF(F44&lt;=0,"مسواة",IF(H44&gt;0,"متأخرة التوريد","مفتوحة")))</f>
        <v/>
      </c>
    </row>
    <row r="45">
      <c r="A45" s="20" t="n"/>
      <c r="B45" s="22" t="n"/>
      <c r="C45" s="23" t="n"/>
      <c r="D45" s="24" t="n"/>
      <c r="E45" s="24" t="n"/>
      <c r="F45" s="25">
        <f>IF(D45="","",N(D45)-N(E45))</f>
        <v/>
      </c>
      <c r="G45" s="20" t="n"/>
      <c r="H45" s="26">
        <f>IF(F45="","",IF(AND(F45&gt;0,G45&lt;&gt;"",$C$3&gt;G45),$C$3-G45,0))</f>
        <v/>
      </c>
      <c r="I45" s="27">
        <f>IF(F45="","",IF(F45&lt;=0,"مسواة",IF(H45&gt;0,"متأخرة التوريد","مفتوحة")))</f>
        <v/>
      </c>
    </row>
    <row r="46">
      <c r="A46" s="28" t="n"/>
      <c r="B46" s="29" t="inlineStr">
        <is>
          <t>الإجمالي</t>
        </is>
      </c>
      <c r="C46" s="28" t="n"/>
      <c r="D46" s="30">
        <f>SUM(D6:D45)</f>
        <v/>
      </c>
      <c r="E46" s="30">
        <f>SUM(E6:E45)</f>
        <v/>
      </c>
      <c r="F46" s="30">
        <f>SUM(F6:F45)</f>
        <v/>
      </c>
      <c r="G46" s="28" t="n"/>
      <c r="H46" s="28" t="n"/>
      <c r="I46" s="28" t="n"/>
    </row>
  </sheetData>
  <sheetProtection selectLockedCells="0" selectUnlockedCells="0" sheet="1" objects="0" insertRows="1" insertHyperlinks="1" autoFilter="0" scenarios="0" formatColumns="0" deleteColumns="1" insertColumns="1" pivotTables="1" deleteRows="1" formatCells="0" formatRows="0" sort="0"/>
  <mergeCells count="3">
    <mergeCell ref="A1:I1"/>
    <mergeCell ref="A3:B3"/>
    <mergeCell ref="A2:I2"/>
  </mergeCells>
  <conditionalFormatting sqref="I6:I45">
    <cfRule type="cellIs" priority="1" operator="equal" dxfId="0">
      <formula>"متأخرة التوريد"</formula>
    </cfRule>
    <cfRule type="cellIs" priority="2" operator="equal" dxfId="1">
      <formula>"مسواة"</formula>
    </cfRule>
  </conditionalFormatting>
  <pageMargins left="0.75" right="0.75" top="1" bottom="1" header="0.5" footer="0.5"/>
  <pageSetup orientation="landscape" fitToHeight="0" fitToWidth="1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E13"/>
  <sheetViews>
    <sheetView showGridLines="0" rightToLeft="1" workbookViewId="0">
      <selection activeCell="A1" sqref="A1"/>
    </sheetView>
  </sheetViews>
  <sheetFormatPr baseColWidth="8" defaultRowHeight="15"/>
  <cols>
    <col width="28" customWidth="1" min="1" max="1"/>
    <col width="15" customWidth="1" min="2" max="2"/>
    <col width="15" customWidth="1" min="3" max="3"/>
    <col width="15" customWidth="1" min="4" max="4"/>
    <col width="15" customWidth="1" min="5" max="5"/>
  </cols>
  <sheetData>
    <row r="1" ht="30" customHeight="1">
      <c r="A1" s="15" t="inlineStr">
        <is>
          <t>الأرصدة لكل مورد</t>
        </is>
      </c>
      <c r="B1" s="16" t="n"/>
      <c r="C1" s="16" t="n"/>
      <c r="D1" s="16" t="n"/>
      <c r="E1" s="16" t="n"/>
    </row>
    <row r="4" ht="30" customHeight="1">
      <c r="A4" s="21" t="inlineStr">
        <is>
          <t>المورد</t>
        </is>
      </c>
      <c r="B4" s="21" t="inlineStr">
        <is>
          <t>إجمالي الدفعات</t>
        </is>
      </c>
      <c r="C4" s="21" t="inlineStr">
        <is>
          <t>المسوى</t>
        </is>
      </c>
      <c r="D4" s="21" t="inlineStr">
        <is>
          <t>الرصيد المفتوح</t>
        </is>
      </c>
      <c r="E4" s="21" t="inlineStr">
        <is>
          <t>منه متأخر التوريد</t>
        </is>
      </c>
    </row>
    <row r="5">
      <c r="A5" s="22" t="inlineStr">
        <is>
          <t>شركة الكيماويات الوطنية</t>
        </is>
      </c>
      <c r="B5" s="25">
        <f>IF(A5="","",SUMIF('السجل'!$B$6:$B$45,A5,'السجل'!$D$6:$D$45))</f>
        <v/>
      </c>
      <c r="C5" s="25">
        <f>IF(A5="","",SUMIF('السجل'!$B$6:$B$45,A5,'السجل'!$E$6:$E$45))</f>
        <v/>
      </c>
      <c r="D5" s="25">
        <f>IF(A5="","",SUMIF('السجل'!$B$6:$B$45,A5,'السجل'!$F$6:$F$45))</f>
        <v/>
      </c>
      <c r="E5" s="25">
        <f>IF(A5="","",SUMIFS('السجل'!$F$6:$F$45,'السجل'!$B$6:$B$45,A5,'السجل'!$I$6:$I$45,"متأخرة التوريد"))</f>
        <v/>
      </c>
    </row>
    <row r="6">
      <c r="A6" s="22" t="inlineStr">
        <is>
          <t>مصنع الورق الحديث</t>
        </is>
      </c>
      <c r="B6" s="25">
        <f>IF(A6="","",SUMIF('السجل'!$B$6:$B$45,A6,'السجل'!$D$6:$D$45))</f>
        <v/>
      </c>
      <c r="C6" s="25">
        <f>IF(A6="","",SUMIF('السجل'!$B$6:$B$45,A6,'السجل'!$E$6:$E$45))</f>
        <v/>
      </c>
      <c r="D6" s="25">
        <f>IF(A6="","",SUMIF('السجل'!$B$6:$B$45,A6,'السجل'!$F$6:$F$45))</f>
        <v/>
      </c>
      <c r="E6" s="25">
        <f>IF(A6="","",SUMIFS('السجل'!$F$6:$F$45,'السجل'!$B$6:$B$45,A6,'السجل'!$I$6:$I$45,"متأخرة التوريد"))</f>
        <v/>
      </c>
    </row>
    <row r="7">
      <c r="A7" s="22" t="inlineStr">
        <is>
          <t>شركة المعدات الصناعية</t>
        </is>
      </c>
      <c r="B7" s="25">
        <f>IF(A7="","",SUMIF('السجل'!$B$6:$B$45,A7,'السجل'!$D$6:$D$45))</f>
        <v/>
      </c>
      <c r="C7" s="25">
        <f>IF(A7="","",SUMIF('السجل'!$B$6:$B$45,A7,'السجل'!$E$6:$E$45))</f>
        <v/>
      </c>
      <c r="D7" s="25">
        <f>IF(A7="","",SUMIF('السجل'!$B$6:$B$45,A7,'السجل'!$F$6:$F$45))</f>
        <v/>
      </c>
      <c r="E7" s="25">
        <f>IF(A7="","",SUMIFS('السجل'!$F$6:$F$45,'السجل'!$B$6:$B$45,A7,'السجل'!$I$6:$I$45,"متأخرة التوريد"))</f>
        <v/>
      </c>
    </row>
    <row r="8">
      <c r="A8" s="22" t="inlineStr">
        <is>
          <t>مؤسسة التجهيزات الفنية</t>
        </is>
      </c>
      <c r="B8" s="25">
        <f>IF(A8="","",SUMIF('السجل'!$B$6:$B$45,A8,'السجل'!$D$6:$D$45))</f>
        <v/>
      </c>
      <c r="C8" s="25">
        <f>IF(A8="","",SUMIF('السجل'!$B$6:$B$45,A8,'السجل'!$E$6:$E$45))</f>
        <v/>
      </c>
      <c r="D8" s="25">
        <f>IF(A8="","",SUMIF('السجل'!$B$6:$B$45,A8,'السجل'!$F$6:$F$45))</f>
        <v/>
      </c>
      <c r="E8" s="25">
        <f>IF(A8="","",SUMIFS('السجل'!$F$6:$F$45,'السجل'!$B$6:$B$45,A8,'السجل'!$I$6:$I$45,"متأخرة التوريد"))</f>
        <v/>
      </c>
    </row>
    <row r="9">
      <c r="A9" s="22" t="n"/>
      <c r="B9" s="25">
        <f>IF(A9="","",SUMIF('السجل'!$B$6:$B$45,A9,'السجل'!$D$6:$D$45))</f>
        <v/>
      </c>
      <c r="C9" s="25">
        <f>IF(A9="","",SUMIF('السجل'!$B$6:$B$45,A9,'السجل'!$E$6:$E$45))</f>
        <v/>
      </c>
      <c r="D9" s="25">
        <f>IF(A9="","",SUMIF('السجل'!$B$6:$B$45,A9,'السجل'!$F$6:$F$45))</f>
        <v/>
      </c>
      <c r="E9" s="25">
        <f>IF(A9="","",SUMIFS('السجل'!$F$6:$F$45,'السجل'!$B$6:$B$45,A9,'السجل'!$I$6:$I$45,"متأخرة التوريد"))</f>
        <v/>
      </c>
    </row>
    <row r="10">
      <c r="A10" s="22" t="n"/>
      <c r="B10" s="25">
        <f>IF(A10="","",SUMIF('السجل'!$B$6:$B$45,A10,'السجل'!$D$6:$D$45))</f>
        <v/>
      </c>
      <c r="C10" s="25">
        <f>IF(A10="","",SUMIF('السجل'!$B$6:$B$45,A10,'السجل'!$E$6:$E$45))</f>
        <v/>
      </c>
      <c r="D10" s="25">
        <f>IF(A10="","",SUMIF('السجل'!$B$6:$B$45,A10,'السجل'!$F$6:$F$45))</f>
        <v/>
      </c>
      <c r="E10" s="25">
        <f>IF(A10="","",SUMIFS('السجل'!$F$6:$F$45,'السجل'!$B$6:$B$45,A10,'السجل'!$I$6:$I$45,"متأخرة التوريد"))</f>
        <v/>
      </c>
    </row>
    <row r="11">
      <c r="A11" s="22" t="n"/>
      <c r="B11" s="25">
        <f>IF(A11="","",SUMIF('السجل'!$B$6:$B$45,A11,'السجل'!$D$6:$D$45))</f>
        <v/>
      </c>
      <c r="C11" s="25">
        <f>IF(A11="","",SUMIF('السجل'!$B$6:$B$45,A11,'السجل'!$E$6:$E$45))</f>
        <v/>
      </c>
      <c r="D11" s="25">
        <f>IF(A11="","",SUMIF('السجل'!$B$6:$B$45,A11,'السجل'!$F$6:$F$45))</f>
        <v/>
      </c>
      <c r="E11" s="25">
        <f>IF(A11="","",SUMIFS('السجل'!$F$6:$F$45,'السجل'!$B$6:$B$45,A11,'السجل'!$I$6:$I$45,"متأخرة التوريد"))</f>
        <v/>
      </c>
    </row>
    <row r="12">
      <c r="A12" s="22" t="n"/>
      <c r="B12" s="25">
        <f>IF(A12="","",SUMIF('السجل'!$B$6:$B$45,A12,'السجل'!$D$6:$D$45))</f>
        <v/>
      </c>
      <c r="C12" s="25">
        <f>IF(A12="","",SUMIF('السجل'!$B$6:$B$45,A12,'السجل'!$E$6:$E$45))</f>
        <v/>
      </c>
      <c r="D12" s="25">
        <f>IF(A12="","",SUMIF('السجل'!$B$6:$B$45,A12,'السجل'!$F$6:$F$45))</f>
        <v/>
      </c>
      <c r="E12" s="25">
        <f>IF(A12="","",SUMIFS('السجل'!$F$6:$F$45,'السجل'!$B$6:$B$45,A12,'السجل'!$I$6:$I$45,"متأخرة التوريد"))</f>
        <v/>
      </c>
    </row>
    <row r="13">
      <c r="A13" s="29" t="inlineStr">
        <is>
          <t>الإجمالي</t>
        </is>
      </c>
      <c r="B13" s="30">
        <f>SUM(B5:B12)</f>
        <v/>
      </c>
      <c r="C13" s="30">
        <f>SUM(C5:C12)</f>
        <v/>
      </c>
      <c r="D13" s="30">
        <f>SUM(D5:D12)</f>
        <v/>
      </c>
      <c r="E13" s="30">
        <f>SUM(E5:E12)</f>
        <v/>
      </c>
    </row>
  </sheetData>
  <sheetProtection selectLockedCells="0" selectUnlockedCells="0" sheet="1" objects="0" insertRows="1" insertHyperlinks="1" autoFilter="0" scenarios="0" formatColumns="0" deleteColumns="1" insertColumns="1" pivotTables="1" deleteRows="1" formatCells="0" formatRows="0" sort="0"/>
  <mergeCells count="1"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2026-10-29T10:33:08Z</dcterms:created>
  <dcterms:modified xmlns:dcterms="http://purl.org/dc/terms/" xmlns:xsi="http://www.w3.org/2001/XMLSchema-instance" xsi:type="dcterms:W3CDTF">2026-10-29T10:33:08Z</dcterms:modified>
</cp:coreProperties>
</file>