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استغلال" sheetId="3" state="visible" r:id="rId3"/>
  </sheets>
  <definedNames>
    <definedName name="_xlnm.Print_Area" localSheetId="2">'الاستغلال'!$A$1:$N$48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0" fillId="0" borderId="6" pivotButton="0" quotePrefix="0" xfId="0"/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نسبة الاستغلال لكل موظف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'الاستغلال'!H5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'الاستغلال'!$A$6:$A$12</f>
            </numRef>
          </cat>
          <val>
            <numRef>
              <f>'الاستغلال'!$H$6:$H$12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32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نسبة استغلال الساعات القابلة للفوترة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لمكاتب المحاسبة والاستشارات والخدمات المهنية: يحسب لكل موظف الساعات المتاحة بعد الإجازات، والساعات المفوترة للعملاء، ونسبة الاستغلال مقابل المستهدف، والإيراد بسعر الساعة، وتكلفة الموظف وربحيته وتكلفة ساعته.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نسبة الاستغلال المستهدفة والشهر أعلى ورقة «الاستغلال».</t>
        </is>
      </c>
    </row>
    <row r="8" ht="34" customHeight="1">
      <c r="A8" s="11" t="inlineStr">
        <is>
          <t>•</t>
        </is>
      </c>
      <c r="B8" s="12" t="inlineStr">
        <is>
          <t>لكل موظف اكتب الدرجة والساعات المتاحة في الشهر والإجازات والساعات المفوترة وغير المفوترة (إدارية، تدريب، تطوير أعمال) وسعر الساعة للعميل والتكلفة الشهرية الكاملة.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المستهدف عادة أقل للمديرين لأن جزءًا من وقتهم إداري. الساعات غير المسجلة (المتاحة ناقص المفوترة وغير المفوترة) تشير إلى ضعف في تسجيل الوقت.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5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9" customWidth="1" min="3" max="3"/>
    <col width="9" customWidth="1" min="4" max="4"/>
    <col width="10" customWidth="1" min="5" max="5"/>
    <col width="10" customWidth="1" min="6" max="6"/>
    <col width="9" customWidth="1" min="7" max="7"/>
    <col width="10" customWidth="1" min="8" max="8"/>
    <col width="10" customWidth="1" min="9" max="9"/>
    <col width="13" customWidth="1" min="10" max="10"/>
    <col width="12" customWidth="1" min="11" max="11"/>
    <col width="13" customWidth="1" min="12" max="12"/>
    <col width="10" customWidth="1" min="13" max="13"/>
    <col width="16" customWidth="1" min="14" max="14"/>
  </cols>
  <sheetData>
    <row r="1" ht="30" customHeight="1">
      <c r="A1" s="15" t="inlineStr">
        <is>
          <t>استغلال ساعات الفريق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الخلايا الصفراء للإدخال. الاستغلال = المفوترة ÷ (المتاحة − الإجازات).</t>
        </is>
      </c>
    </row>
    <row r="3">
      <c r="A3" s="18" t="inlineStr">
        <is>
          <t>الاستغلال المستهدف</t>
        </is>
      </c>
      <c r="B3" s="19" t="n">
        <v>0.75</v>
      </c>
    </row>
    <row r="5" ht="44" customHeight="1">
      <c r="A5" s="20" t="inlineStr">
        <is>
          <t>الموظف</t>
        </is>
      </c>
      <c r="B5" s="20" t="inlineStr">
        <is>
          <t>الدرجة</t>
        </is>
      </c>
      <c r="C5" s="20" t="inlineStr">
        <is>
          <t>الساعات المتاحة</t>
        </is>
      </c>
      <c r="D5" s="20" t="inlineStr">
        <is>
          <t>الإجازات</t>
        </is>
      </c>
      <c r="E5" s="20" t="inlineStr">
        <is>
          <t>ساعات مفوترة</t>
        </is>
      </c>
      <c r="F5" s="20" t="inlineStr">
        <is>
          <t>ساعات غير مفوترة</t>
        </is>
      </c>
      <c r="G5" s="20" t="inlineStr">
        <is>
          <t>الساعات الصافية</t>
        </is>
      </c>
      <c r="H5" s="20" t="inlineStr">
        <is>
          <t>نسبة الاستغلال</t>
        </is>
      </c>
      <c r="I5" s="20" t="inlineStr">
        <is>
          <t>سعر الساعة</t>
        </is>
      </c>
      <c r="J5" s="20" t="inlineStr">
        <is>
          <t>الإيراد</t>
        </is>
      </c>
      <c r="K5" s="20" t="inlineStr">
        <is>
          <t>التكلفة الشهرية</t>
        </is>
      </c>
      <c r="L5" s="20" t="inlineStr">
        <is>
          <t>الربح</t>
        </is>
      </c>
      <c r="M5" s="20" t="inlineStr">
        <is>
          <t>تكلفة الساعة الصافية</t>
        </is>
      </c>
      <c r="N5" s="20" t="inlineStr">
        <is>
          <t>الحالة</t>
        </is>
      </c>
    </row>
    <row r="6">
      <c r="A6" s="21" t="inlineStr">
        <is>
          <t>أ. كريم</t>
        </is>
      </c>
      <c r="B6" s="22" t="inlineStr">
        <is>
          <t>مدير أول</t>
        </is>
      </c>
      <c r="C6" s="23" t="n">
        <v>168</v>
      </c>
      <c r="D6" s="23" t="n">
        <v>8</v>
      </c>
      <c r="E6" s="23" t="n">
        <v>96</v>
      </c>
      <c r="F6" s="23" t="n">
        <v>48</v>
      </c>
      <c r="G6" s="24">
        <f>IF(A6="","",N(C6)-N(D6))</f>
        <v/>
      </c>
      <c r="H6" s="25">
        <f>IF(OR(G6="",N(G6)=0),"",N(E6)/G6)</f>
        <v/>
      </c>
      <c r="I6" s="26" t="n">
        <v>1200</v>
      </c>
      <c r="J6" s="24">
        <f>IF(A6="","",N(E6)*N(I6))</f>
        <v/>
      </c>
      <c r="K6" s="23" t="n">
        <v>85000</v>
      </c>
      <c r="L6" s="24">
        <f>IF(A6="","",J6-N(K6))</f>
        <v/>
      </c>
      <c r="M6" s="27">
        <f>IF(OR(G6="",N(G6)=0),"",N(K6)/G6)</f>
        <v/>
      </c>
      <c r="N6" s="28">
        <f>IF(H6="","",IF(H6&gt;=$B$3,"حقق المستهدف","أقل من المستهدف"))</f>
        <v/>
      </c>
    </row>
    <row r="7">
      <c r="A7" s="21" t="inlineStr">
        <is>
          <t>أ. نهى</t>
        </is>
      </c>
      <c r="B7" s="22" t="inlineStr">
        <is>
          <t>مدير</t>
        </is>
      </c>
      <c r="C7" s="23" t="n">
        <v>168</v>
      </c>
      <c r="D7" s="23" t="n">
        <v>0</v>
      </c>
      <c r="E7" s="23" t="n">
        <v>124</v>
      </c>
      <c r="F7" s="23" t="n">
        <v>28</v>
      </c>
      <c r="G7" s="24">
        <f>IF(A7="","",N(C7)-N(D7))</f>
        <v/>
      </c>
      <c r="H7" s="25">
        <f>IF(OR(G7="",N(G7)=0),"",N(E7)/G7)</f>
        <v/>
      </c>
      <c r="I7" s="26" t="n">
        <v>900</v>
      </c>
      <c r="J7" s="24">
        <f>IF(A7="","",N(E7)*N(I7))</f>
        <v/>
      </c>
      <c r="K7" s="23" t="n">
        <v>52000</v>
      </c>
      <c r="L7" s="24">
        <f>IF(A7="","",J7-N(K7))</f>
        <v/>
      </c>
      <c r="M7" s="27">
        <f>IF(OR(G7="",N(G7)=0),"",N(K7)/G7)</f>
        <v/>
      </c>
      <c r="N7" s="28">
        <f>IF(H7="","",IF(H7&gt;=$B$3,"حقق المستهدف","أقل من المستهدف"))</f>
        <v/>
      </c>
    </row>
    <row r="8">
      <c r="A8" s="21" t="inlineStr">
        <is>
          <t>أ. ياسر</t>
        </is>
      </c>
      <c r="B8" s="22" t="inlineStr">
        <is>
          <t>أول</t>
        </is>
      </c>
      <c r="C8" s="23" t="n">
        <v>168</v>
      </c>
      <c r="D8" s="23" t="n">
        <v>8</v>
      </c>
      <c r="E8" s="23" t="n">
        <v>138</v>
      </c>
      <c r="F8" s="23" t="n">
        <v>22</v>
      </c>
      <c r="G8" s="24">
        <f>IF(A8="","",N(C8)-N(D8))</f>
        <v/>
      </c>
      <c r="H8" s="25">
        <f>IF(OR(G8="",N(G8)=0),"",N(E8)/G8)</f>
        <v/>
      </c>
      <c r="I8" s="26" t="n">
        <v>650</v>
      </c>
      <c r="J8" s="24">
        <f>IF(A8="","",N(E8)*N(I8))</f>
        <v/>
      </c>
      <c r="K8" s="23" t="n">
        <v>32000</v>
      </c>
      <c r="L8" s="24">
        <f>IF(A8="","",J8-N(K8))</f>
        <v/>
      </c>
      <c r="M8" s="27">
        <f>IF(OR(G8="",N(G8)=0),"",N(K8)/G8)</f>
        <v/>
      </c>
      <c r="N8" s="28">
        <f>IF(H8="","",IF(H8&gt;=$B$3,"حقق المستهدف","أقل من المستهدف"))</f>
        <v/>
      </c>
    </row>
    <row r="9">
      <c r="A9" s="21" t="inlineStr">
        <is>
          <t>أ. سلمى</t>
        </is>
      </c>
      <c r="B9" s="22" t="inlineStr">
        <is>
          <t>أول</t>
        </is>
      </c>
      <c r="C9" s="23" t="n">
        <v>168</v>
      </c>
      <c r="D9" s="23" t="n">
        <v>8</v>
      </c>
      <c r="E9" s="23" t="n">
        <v>130</v>
      </c>
      <c r="F9" s="23" t="n">
        <v>30</v>
      </c>
      <c r="G9" s="24">
        <f>IF(A9="","",N(C9)-N(D9))</f>
        <v/>
      </c>
      <c r="H9" s="25">
        <f>IF(OR(G9="",N(G9)=0),"",N(E9)/G9)</f>
        <v/>
      </c>
      <c r="I9" s="26" t="n">
        <v>650</v>
      </c>
      <c r="J9" s="24">
        <f>IF(A9="","",N(E9)*N(I9))</f>
        <v/>
      </c>
      <c r="K9" s="23" t="n">
        <v>30000</v>
      </c>
      <c r="L9" s="24">
        <f>IF(A9="","",J9-N(K9))</f>
        <v/>
      </c>
      <c r="M9" s="27">
        <f>IF(OR(G9="",N(G9)=0),"",N(K9)/G9)</f>
        <v/>
      </c>
      <c r="N9" s="28">
        <f>IF(H9="","",IF(H9&gt;=$B$3,"حقق المستهدف","أقل من المستهدف"))</f>
        <v/>
      </c>
    </row>
    <row r="10">
      <c r="A10" s="21" t="inlineStr">
        <is>
          <t>أ. مازن</t>
        </is>
      </c>
      <c r="B10" s="22" t="inlineStr">
        <is>
          <t>مساعد</t>
        </is>
      </c>
      <c r="C10" s="23" t="n">
        <v>168</v>
      </c>
      <c r="D10" s="23" t="n">
        <v>0</v>
      </c>
      <c r="E10" s="23" t="n">
        <v>142</v>
      </c>
      <c r="F10" s="23" t="n">
        <v>18</v>
      </c>
      <c r="G10" s="24">
        <f>IF(A10="","",N(C10)-N(D10))</f>
        <v/>
      </c>
      <c r="H10" s="25">
        <f>IF(OR(G10="",N(G10)=0),"",N(E10)/G10)</f>
        <v/>
      </c>
      <c r="I10" s="26" t="n">
        <v>400</v>
      </c>
      <c r="J10" s="24">
        <f>IF(A10="","",N(E10)*N(I10))</f>
        <v/>
      </c>
      <c r="K10" s="23" t="n">
        <v>16000</v>
      </c>
      <c r="L10" s="24">
        <f>IF(A10="","",J10-N(K10))</f>
        <v/>
      </c>
      <c r="M10" s="27">
        <f>IF(OR(G10="",N(G10)=0),"",N(K10)/G10)</f>
        <v/>
      </c>
      <c r="N10" s="28">
        <f>IF(H10="","",IF(H10&gt;=$B$3,"حقق المستهدف","أقل من المستهدف"))</f>
        <v/>
      </c>
    </row>
    <row r="11">
      <c r="A11" s="21" t="inlineStr">
        <is>
          <t>أ. ريهام</t>
        </is>
      </c>
      <c r="B11" s="22" t="inlineStr">
        <is>
          <t>مساعد</t>
        </is>
      </c>
      <c r="C11" s="23" t="n">
        <v>168</v>
      </c>
      <c r="D11" s="23" t="n">
        <v>32</v>
      </c>
      <c r="E11" s="23" t="n">
        <v>110</v>
      </c>
      <c r="F11" s="23" t="n">
        <v>26</v>
      </c>
      <c r="G11" s="24">
        <f>IF(A11="","",N(C11)-N(D11))</f>
        <v/>
      </c>
      <c r="H11" s="25">
        <f>IF(OR(G11="",N(G11)=0),"",N(E11)/G11)</f>
        <v/>
      </c>
      <c r="I11" s="26" t="n">
        <v>400</v>
      </c>
      <c r="J11" s="24">
        <f>IF(A11="","",N(E11)*N(I11))</f>
        <v/>
      </c>
      <c r="K11" s="23" t="n">
        <v>15500</v>
      </c>
      <c r="L11" s="24">
        <f>IF(A11="","",J11-N(K11))</f>
        <v/>
      </c>
      <c r="M11" s="27">
        <f>IF(OR(G11="",N(G11)=0),"",N(K11)/G11)</f>
        <v/>
      </c>
      <c r="N11" s="28">
        <f>IF(H11="","",IF(H11&gt;=$B$3,"حقق المستهدف","أقل من المستهدف"))</f>
        <v/>
      </c>
    </row>
    <row r="12">
      <c r="A12" s="21" t="inlineStr">
        <is>
          <t>أ. شادي</t>
        </is>
      </c>
      <c r="B12" s="22" t="inlineStr">
        <is>
          <t>مساعد</t>
        </is>
      </c>
      <c r="C12" s="23" t="n">
        <v>168</v>
      </c>
      <c r="D12" s="23" t="n">
        <v>8</v>
      </c>
      <c r="E12" s="23" t="n">
        <v>98</v>
      </c>
      <c r="F12" s="23" t="n">
        <v>62</v>
      </c>
      <c r="G12" s="24">
        <f>IF(A12="","",N(C12)-N(D12))</f>
        <v/>
      </c>
      <c r="H12" s="25">
        <f>IF(OR(G12="",N(G12)=0),"",N(E12)/G12)</f>
        <v/>
      </c>
      <c r="I12" s="26" t="n">
        <v>400</v>
      </c>
      <c r="J12" s="24">
        <f>IF(A12="","",N(E12)*N(I12))</f>
        <v/>
      </c>
      <c r="K12" s="23" t="n">
        <v>15000</v>
      </c>
      <c r="L12" s="24">
        <f>IF(A12="","",J12-N(K12))</f>
        <v/>
      </c>
      <c r="M12" s="27">
        <f>IF(OR(G12="",N(G12)=0),"",N(K12)/G12)</f>
        <v/>
      </c>
      <c r="N12" s="28">
        <f>IF(H12="","",IF(H12&gt;=$B$3,"حقق المستهدف","أقل من المستهدف"))</f>
        <v/>
      </c>
    </row>
    <row r="13">
      <c r="A13" s="21" t="n"/>
      <c r="B13" s="22" t="n"/>
      <c r="C13" s="23" t="n"/>
      <c r="D13" s="23" t="n"/>
      <c r="E13" s="23" t="n"/>
      <c r="F13" s="23" t="n"/>
      <c r="G13" s="24">
        <f>IF(A13="","",N(C13)-N(D13))</f>
        <v/>
      </c>
      <c r="H13" s="25">
        <f>IF(OR(G13="",N(G13)=0),"",N(E13)/G13)</f>
        <v/>
      </c>
      <c r="I13" s="26" t="n"/>
      <c r="J13" s="24">
        <f>IF(A13="","",N(E13)*N(I13))</f>
        <v/>
      </c>
      <c r="K13" s="23" t="n"/>
      <c r="L13" s="24">
        <f>IF(A13="","",J13-N(K13))</f>
        <v/>
      </c>
      <c r="M13" s="27">
        <f>IF(OR(G13="",N(G13)=0),"",N(K13)/G13)</f>
        <v/>
      </c>
      <c r="N13" s="28">
        <f>IF(H13="","",IF(H13&gt;=$B$3,"حقق المستهدف","أقل من المستهدف"))</f>
        <v/>
      </c>
    </row>
    <row r="14">
      <c r="A14" s="21" t="n"/>
      <c r="B14" s="22" t="n"/>
      <c r="C14" s="23" t="n"/>
      <c r="D14" s="23" t="n"/>
      <c r="E14" s="23" t="n"/>
      <c r="F14" s="23" t="n"/>
      <c r="G14" s="24">
        <f>IF(A14="","",N(C14)-N(D14))</f>
        <v/>
      </c>
      <c r="H14" s="25">
        <f>IF(OR(G14="",N(G14)=0),"",N(E14)/G14)</f>
        <v/>
      </c>
      <c r="I14" s="26" t="n"/>
      <c r="J14" s="24">
        <f>IF(A14="","",N(E14)*N(I14))</f>
        <v/>
      </c>
      <c r="K14" s="23" t="n"/>
      <c r="L14" s="24">
        <f>IF(A14="","",J14-N(K14))</f>
        <v/>
      </c>
      <c r="M14" s="27">
        <f>IF(OR(G14="",N(G14)=0),"",N(K14)/G14)</f>
        <v/>
      </c>
      <c r="N14" s="28">
        <f>IF(H14="","",IF(H14&gt;=$B$3,"حقق المستهدف","أقل من المستهدف"))</f>
        <v/>
      </c>
    </row>
    <row r="15">
      <c r="A15" s="21" t="n"/>
      <c r="B15" s="22" t="n"/>
      <c r="C15" s="23" t="n"/>
      <c r="D15" s="23" t="n"/>
      <c r="E15" s="23" t="n"/>
      <c r="F15" s="23" t="n"/>
      <c r="G15" s="24">
        <f>IF(A15="","",N(C15)-N(D15))</f>
        <v/>
      </c>
      <c r="H15" s="25">
        <f>IF(OR(G15="",N(G15)=0),"",N(E15)/G15)</f>
        <v/>
      </c>
      <c r="I15" s="26" t="n"/>
      <c r="J15" s="24">
        <f>IF(A15="","",N(E15)*N(I15))</f>
        <v/>
      </c>
      <c r="K15" s="23" t="n"/>
      <c r="L15" s="24">
        <f>IF(A15="","",J15-N(K15))</f>
        <v/>
      </c>
      <c r="M15" s="27">
        <f>IF(OR(G15="",N(G15)=0),"",N(K15)/G15)</f>
        <v/>
      </c>
      <c r="N15" s="28">
        <f>IF(H15="","",IF(H15&gt;=$B$3,"حقق المستهدف","أقل من المستهدف"))</f>
        <v/>
      </c>
    </row>
    <row r="16">
      <c r="A16" s="21" t="n"/>
      <c r="B16" s="22" t="n"/>
      <c r="C16" s="23" t="n"/>
      <c r="D16" s="23" t="n"/>
      <c r="E16" s="23" t="n"/>
      <c r="F16" s="23" t="n"/>
      <c r="G16" s="24">
        <f>IF(A16="","",N(C16)-N(D16))</f>
        <v/>
      </c>
      <c r="H16" s="25">
        <f>IF(OR(G16="",N(G16)=0),"",N(E16)/G16)</f>
        <v/>
      </c>
      <c r="I16" s="26" t="n"/>
      <c r="J16" s="24">
        <f>IF(A16="","",N(E16)*N(I16))</f>
        <v/>
      </c>
      <c r="K16" s="23" t="n"/>
      <c r="L16" s="24">
        <f>IF(A16="","",J16-N(K16))</f>
        <v/>
      </c>
      <c r="M16" s="27">
        <f>IF(OR(G16="",N(G16)=0),"",N(K16)/G16)</f>
        <v/>
      </c>
      <c r="N16" s="28">
        <f>IF(H16="","",IF(H16&gt;=$B$3,"حقق المستهدف","أقل من المستهدف"))</f>
        <v/>
      </c>
    </row>
    <row r="17">
      <c r="A17" s="21" t="n"/>
      <c r="B17" s="22" t="n"/>
      <c r="C17" s="23" t="n"/>
      <c r="D17" s="23" t="n"/>
      <c r="E17" s="23" t="n"/>
      <c r="F17" s="23" t="n"/>
      <c r="G17" s="24">
        <f>IF(A17="","",N(C17)-N(D17))</f>
        <v/>
      </c>
      <c r="H17" s="25">
        <f>IF(OR(G17="",N(G17)=0),"",N(E17)/G17)</f>
        <v/>
      </c>
      <c r="I17" s="26" t="n"/>
      <c r="J17" s="24">
        <f>IF(A17="","",N(E17)*N(I17))</f>
        <v/>
      </c>
      <c r="K17" s="23" t="n"/>
      <c r="L17" s="24">
        <f>IF(A17="","",J17-N(K17))</f>
        <v/>
      </c>
      <c r="M17" s="27">
        <f>IF(OR(G17="",N(G17)=0),"",N(K17)/G17)</f>
        <v/>
      </c>
      <c r="N17" s="28">
        <f>IF(H17="","",IF(H17&gt;=$B$3,"حقق المستهدف","أقل من المستهدف"))</f>
        <v/>
      </c>
    </row>
    <row r="18">
      <c r="A18" s="21" t="n"/>
      <c r="B18" s="22" t="n"/>
      <c r="C18" s="23" t="n"/>
      <c r="D18" s="23" t="n"/>
      <c r="E18" s="23" t="n"/>
      <c r="F18" s="23" t="n"/>
      <c r="G18" s="24">
        <f>IF(A18="","",N(C18)-N(D18))</f>
        <v/>
      </c>
      <c r="H18" s="25">
        <f>IF(OR(G18="",N(G18)=0),"",N(E18)/G18)</f>
        <v/>
      </c>
      <c r="I18" s="26" t="n"/>
      <c r="J18" s="24">
        <f>IF(A18="","",N(E18)*N(I18))</f>
        <v/>
      </c>
      <c r="K18" s="23" t="n"/>
      <c r="L18" s="24">
        <f>IF(A18="","",J18-N(K18))</f>
        <v/>
      </c>
      <c r="M18" s="27">
        <f>IF(OR(G18="",N(G18)=0),"",N(K18)/G18)</f>
        <v/>
      </c>
      <c r="N18" s="28">
        <f>IF(H18="","",IF(H18&gt;=$B$3,"حقق المستهدف","أقل من المستهدف"))</f>
        <v/>
      </c>
    </row>
    <row r="19">
      <c r="A19" s="21" t="n"/>
      <c r="B19" s="22" t="n"/>
      <c r="C19" s="23" t="n"/>
      <c r="D19" s="23" t="n"/>
      <c r="E19" s="23" t="n"/>
      <c r="F19" s="23" t="n"/>
      <c r="G19" s="24">
        <f>IF(A19="","",N(C19)-N(D19))</f>
        <v/>
      </c>
      <c r="H19" s="25">
        <f>IF(OR(G19="",N(G19)=0),"",N(E19)/G19)</f>
        <v/>
      </c>
      <c r="I19" s="26" t="n"/>
      <c r="J19" s="24">
        <f>IF(A19="","",N(E19)*N(I19))</f>
        <v/>
      </c>
      <c r="K19" s="23" t="n"/>
      <c r="L19" s="24">
        <f>IF(A19="","",J19-N(K19))</f>
        <v/>
      </c>
      <c r="M19" s="27">
        <f>IF(OR(G19="",N(G19)=0),"",N(K19)/G19)</f>
        <v/>
      </c>
      <c r="N19" s="28">
        <f>IF(H19="","",IF(H19&gt;=$B$3,"حقق المستهدف","أقل من المستهدف"))</f>
        <v/>
      </c>
    </row>
    <row r="20">
      <c r="A20" s="21" t="n"/>
      <c r="B20" s="22" t="n"/>
      <c r="C20" s="23" t="n"/>
      <c r="D20" s="23" t="n"/>
      <c r="E20" s="23" t="n"/>
      <c r="F20" s="23" t="n"/>
      <c r="G20" s="24">
        <f>IF(A20="","",N(C20)-N(D20))</f>
        <v/>
      </c>
      <c r="H20" s="25">
        <f>IF(OR(G20="",N(G20)=0),"",N(E20)/G20)</f>
        <v/>
      </c>
      <c r="I20" s="26" t="n"/>
      <c r="J20" s="24">
        <f>IF(A20="","",N(E20)*N(I20))</f>
        <v/>
      </c>
      <c r="K20" s="23" t="n"/>
      <c r="L20" s="24">
        <f>IF(A20="","",J20-N(K20))</f>
        <v/>
      </c>
      <c r="M20" s="27">
        <f>IF(OR(G20="",N(G20)=0),"",N(K20)/G20)</f>
        <v/>
      </c>
      <c r="N20" s="28">
        <f>IF(H20="","",IF(H20&gt;=$B$3,"حقق المستهدف","أقل من المستهدف"))</f>
        <v/>
      </c>
    </row>
    <row r="21">
      <c r="A21" s="21" t="n"/>
      <c r="B21" s="22" t="n"/>
      <c r="C21" s="23" t="n"/>
      <c r="D21" s="23" t="n"/>
      <c r="E21" s="23" t="n"/>
      <c r="F21" s="23" t="n"/>
      <c r="G21" s="24">
        <f>IF(A21="","",N(C21)-N(D21))</f>
        <v/>
      </c>
      <c r="H21" s="25">
        <f>IF(OR(G21="",N(G21)=0),"",N(E21)/G21)</f>
        <v/>
      </c>
      <c r="I21" s="26" t="n"/>
      <c r="J21" s="24">
        <f>IF(A21="","",N(E21)*N(I21))</f>
        <v/>
      </c>
      <c r="K21" s="23" t="n"/>
      <c r="L21" s="24">
        <f>IF(A21="","",J21-N(K21))</f>
        <v/>
      </c>
      <c r="M21" s="27">
        <f>IF(OR(G21="",N(G21)=0),"",N(K21)/G21)</f>
        <v/>
      </c>
      <c r="N21" s="28">
        <f>IF(H21="","",IF(H21&gt;=$B$3,"حقق المستهدف","أقل من المستهدف"))</f>
        <v/>
      </c>
    </row>
    <row r="22">
      <c r="A22" s="21" t="n"/>
      <c r="B22" s="22" t="n"/>
      <c r="C22" s="23" t="n"/>
      <c r="D22" s="23" t="n"/>
      <c r="E22" s="23" t="n"/>
      <c r="F22" s="23" t="n"/>
      <c r="G22" s="24">
        <f>IF(A22="","",N(C22)-N(D22))</f>
        <v/>
      </c>
      <c r="H22" s="25">
        <f>IF(OR(G22="",N(G22)=0),"",N(E22)/G22)</f>
        <v/>
      </c>
      <c r="I22" s="26" t="n"/>
      <c r="J22" s="24">
        <f>IF(A22="","",N(E22)*N(I22))</f>
        <v/>
      </c>
      <c r="K22" s="23" t="n"/>
      <c r="L22" s="24">
        <f>IF(A22="","",J22-N(K22))</f>
        <v/>
      </c>
      <c r="M22" s="27">
        <f>IF(OR(G22="",N(G22)=0),"",N(K22)/G22)</f>
        <v/>
      </c>
      <c r="N22" s="28">
        <f>IF(H22="","",IF(H22&gt;=$B$3,"حقق المستهدف","أقل من المستهدف"))</f>
        <v/>
      </c>
    </row>
    <row r="23">
      <c r="A23" s="21" t="n"/>
      <c r="B23" s="22" t="n"/>
      <c r="C23" s="23" t="n"/>
      <c r="D23" s="23" t="n"/>
      <c r="E23" s="23" t="n"/>
      <c r="F23" s="23" t="n"/>
      <c r="G23" s="24">
        <f>IF(A23="","",N(C23)-N(D23))</f>
        <v/>
      </c>
      <c r="H23" s="25">
        <f>IF(OR(G23="",N(G23)=0),"",N(E23)/G23)</f>
        <v/>
      </c>
      <c r="I23" s="26" t="n"/>
      <c r="J23" s="24">
        <f>IF(A23="","",N(E23)*N(I23))</f>
        <v/>
      </c>
      <c r="K23" s="23" t="n"/>
      <c r="L23" s="24">
        <f>IF(A23="","",J23-N(K23))</f>
        <v/>
      </c>
      <c r="M23" s="27">
        <f>IF(OR(G23="",N(G23)=0),"",N(K23)/G23)</f>
        <v/>
      </c>
      <c r="N23" s="28">
        <f>IF(H23="","",IF(H23&gt;=$B$3,"حقق المستهدف","أقل من المستهدف"))</f>
        <v/>
      </c>
    </row>
    <row r="24">
      <c r="A24" s="21" t="n"/>
      <c r="B24" s="22" t="n"/>
      <c r="C24" s="23" t="n"/>
      <c r="D24" s="23" t="n"/>
      <c r="E24" s="23" t="n"/>
      <c r="F24" s="23" t="n"/>
      <c r="G24" s="24">
        <f>IF(A24="","",N(C24)-N(D24))</f>
        <v/>
      </c>
      <c r="H24" s="25">
        <f>IF(OR(G24="",N(G24)=0),"",N(E24)/G24)</f>
        <v/>
      </c>
      <c r="I24" s="26" t="n"/>
      <c r="J24" s="24">
        <f>IF(A24="","",N(E24)*N(I24))</f>
        <v/>
      </c>
      <c r="K24" s="23" t="n"/>
      <c r="L24" s="24">
        <f>IF(A24="","",J24-N(K24))</f>
        <v/>
      </c>
      <c r="M24" s="27">
        <f>IF(OR(G24="",N(G24)=0),"",N(K24)/G24)</f>
        <v/>
      </c>
      <c r="N24" s="28">
        <f>IF(H24="","",IF(H24&gt;=$B$3,"حقق المستهدف","أقل من المستهدف"))</f>
        <v/>
      </c>
    </row>
    <row r="25">
      <c r="A25" s="21" t="n"/>
      <c r="B25" s="22" t="n"/>
      <c r="C25" s="23" t="n"/>
      <c r="D25" s="23" t="n"/>
      <c r="E25" s="23" t="n"/>
      <c r="F25" s="23" t="n"/>
      <c r="G25" s="24">
        <f>IF(A25="","",N(C25)-N(D25))</f>
        <v/>
      </c>
      <c r="H25" s="25">
        <f>IF(OR(G25="",N(G25)=0),"",N(E25)/G25)</f>
        <v/>
      </c>
      <c r="I25" s="26" t="n"/>
      <c r="J25" s="24">
        <f>IF(A25="","",N(E25)*N(I25))</f>
        <v/>
      </c>
      <c r="K25" s="23" t="n"/>
      <c r="L25" s="24">
        <f>IF(A25="","",J25-N(K25))</f>
        <v/>
      </c>
      <c r="M25" s="27">
        <f>IF(OR(G25="",N(G25)=0),"",N(K25)/G25)</f>
        <v/>
      </c>
      <c r="N25" s="28">
        <f>IF(H25="","",IF(H25&gt;=$B$3,"حقق المستهدف","أقل من المستهدف"))</f>
        <v/>
      </c>
    </row>
    <row r="26">
      <c r="A26" s="21" t="n"/>
      <c r="B26" s="22" t="n"/>
      <c r="C26" s="23" t="n"/>
      <c r="D26" s="23" t="n"/>
      <c r="E26" s="23" t="n"/>
      <c r="F26" s="23" t="n"/>
      <c r="G26" s="24">
        <f>IF(A26="","",N(C26)-N(D26))</f>
        <v/>
      </c>
      <c r="H26" s="25">
        <f>IF(OR(G26="",N(G26)=0),"",N(E26)/G26)</f>
        <v/>
      </c>
      <c r="I26" s="26" t="n"/>
      <c r="J26" s="24">
        <f>IF(A26="","",N(E26)*N(I26))</f>
        <v/>
      </c>
      <c r="K26" s="23" t="n"/>
      <c r="L26" s="24">
        <f>IF(A26="","",J26-N(K26))</f>
        <v/>
      </c>
      <c r="M26" s="27">
        <f>IF(OR(G26="",N(G26)=0),"",N(K26)/G26)</f>
        <v/>
      </c>
      <c r="N26" s="28">
        <f>IF(H26="","",IF(H26&gt;=$B$3,"حقق المستهدف","أقل من المستهدف"))</f>
        <v/>
      </c>
    </row>
    <row r="27">
      <c r="A27" s="21" t="n"/>
      <c r="B27" s="22" t="n"/>
      <c r="C27" s="23" t="n"/>
      <c r="D27" s="23" t="n"/>
      <c r="E27" s="23" t="n"/>
      <c r="F27" s="23" t="n"/>
      <c r="G27" s="24">
        <f>IF(A27="","",N(C27)-N(D27))</f>
        <v/>
      </c>
      <c r="H27" s="25">
        <f>IF(OR(G27="",N(G27)=0),"",N(E27)/G27)</f>
        <v/>
      </c>
      <c r="I27" s="26" t="n"/>
      <c r="J27" s="24">
        <f>IF(A27="","",N(E27)*N(I27))</f>
        <v/>
      </c>
      <c r="K27" s="23" t="n"/>
      <c r="L27" s="24">
        <f>IF(A27="","",J27-N(K27))</f>
        <v/>
      </c>
      <c r="M27" s="27">
        <f>IF(OR(G27="",N(G27)=0),"",N(K27)/G27)</f>
        <v/>
      </c>
      <c r="N27" s="28">
        <f>IF(H27="","",IF(H27&gt;=$B$3,"حقق المستهدف","أقل من المستهدف"))</f>
        <v/>
      </c>
    </row>
    <row r="28">
      <c r="A28" s="21" t="n"/>
      <c r="B28" s="22" t="n"/>
      <c r="C28" s="23" t="n"/>
      <c r="D28" s="23" t="n"/>
      <c r="E28" s="23" t="n"/>
      <c r="F28" s="23" t="n"/>
      <c r="G28" s="24">
        <f>IF(A28="","",N(C28)-N(D28))</f>
        <v/>
      </c>
      <c r="H28" s="25">
        <f>IF(OR(G28="",N(G28)=0),"",N(E28)/G28)</f>
        <v/>
      </c>
      <c r="I28" s="26" t="n"/>
      <c r="J28" s="24">
        <f>IF(A28="","",N(E28)*N(I28))</f>
        <v/>
      </c>
      <c r="K28" s="23" t="n"/>
      <c r="L28" s="24">
        <f>IF(A28="","",J28-N(K28))</f>
        <v/>
      </c>
      <c r="M28" s="27">
        <f>IF(OR(G28="",N(G28)=0),"",N(K28)/G28)</f>
        <v/>
      </c>
      <c r="N28" s="28">
        <f>IF(H28="","",IF(H28&gt;=$B$3,"حقق المستهدف","أقل من المستهدف"))</f>
        <v/>
      </c>
    </row>
    <row r="29">
      <c r="A29" s="21" t="n"/>
      <c r="B29" s="22" t="n"/>
      <c r="C29" s="23" t="n"/>
      <c r="D29" s="23" t="n"/>
      <c r="E29" s="23" t="n"/>
      <c r="F29" s="23" t="n"/>
      <c r="G29" s="24">
        <f>IF(A29="","",N(C29)-N(D29))</f>
        <v/>
      </c>
      <c r="H29" s="25">
        <f>IF(OR(G29="",N(G29)=0),"",N(E29)/G29)</f>
        <v/>
      </c>
      <c r="I29" s="26" t="n"/>
      <c r="J29" s="24">
        <f>IF(A29="","",N(E29)*N(I29))</f>
        <v/>
      </c>
      <c r="K29" s="23" t="n"/>
      <c r="L29" s="24">
        <f>IF(A29="","",J29-N(K29))</f>
        <v/>
      </c>
      <c r="M29" s="27">
        <f>IF(OR(G29="",N(G29)=0),"",N(K29)/G29)</f>
        <v/>
      </c>
      <c r="N29" s="28">
        <f>IF(H29="","",IF(H29&gt;=$B$3,"حقق المستهدف","أقل من المستهدف"))</f>
        <v/>
      </c>
    </row>
    <row r="30">
      <c r="A30" s="21" t="n"/>
      <c r="B30" s="22" t="n"/>
      <c r="C30" s="23" t="n"/>
      <c r="D30" s="23" t="n"/>
      <c r="E30" s="23" t="n"/>
      <c r="F30" s="23" t="n"/>
      <c r="G30" s="24">
        <f>IF(A30="","",N(C30)-N(D30))</f>
        <v/>
      </c>
      <c r="H30" s="25">
        <f>IF(OR(G30="",N(G30)=0),"",N(E30)/G30)</f>
        <v/>
      </c>
      <c r="I30" s="26" t="n"/>
      <c r="J30" s="24">
        <f>IF(A30="","",N(E30)*N(I30))</f>
        <v/>
      </c>
      <c r="K30" s="23" t="n"/>
      <c r="L30" s="24">
        <f>IF(A30="","",J30-N(K30))</f>
        <v/>
      </c>
      <c r="M30" s="27">
        <f>IF(OR(G30="",N(G30)=0),"",N(K30)/G30)</f>
        <v/>
      </c>
      <c r="N30" s="28">
        <f>IF(H30="","",IF(H30&gt;=$B$3,"حقق المستهدف","أقل من المستهدف"))</f>
        <v/>
      </c>
    </row>
    <row r="31">
      <c r="A31" s="29" t="inlineStr">
        <is>
          <t>الإجمالي</t>
        </is>
      </c>
      <c r="B31" s="30" t="n"/>
      <c r="C31" s="31">
        <f>SUM(C6:C30)</f>
        <v/>
      </c>
      <c r="D31" s="31">
        <f>SUM(D6:D30)</f>
        <v/>
      </c>
      <c r="E31" s="31">
        <f>SUM(E6:E30)</f>
        <v/>
      </c>
      <c r="F31" s="31">
        <f>SUM(F6:F30)</f>
        <v/>
      </c>
      <c r="G31" s="31">
        <f>SUM(G6:G30)</f>
        <v/>
      </c>
      <c r="H31" s="32">
        <f>IF(G31=0,"",E31/G31)</f>
        <v/>
      </c>
      <c r="I31" s="30" t="n"/>
      <c r="J31" s="31">
        <f>SUM(J6:J30)</f>
        <v/>
      </c>
      <c r="K31" s="31">
        <f>SUM(K6:K30)</f>
        <v/>
      </c>
      <c r="L31" s="31">
        <f>SUM(L6:L30)</f>
        <v/>
      </c>
      <c r="M31" s="30" t="n"/>
      <c r="N31" s="30" t="n"/>
    </row>
    <row r="33">
      <c r="A33" s="33" t="inlineStr">
        <is>
          <t>متوسط سعر الساعة المحقق</t>
        </is>
      </c>
      <c r="B33" s="34" t="n"/>
      <c r="C33" s="27">
        <f>IF(E31=0,"",J31/E31)</f>
        <v/>
      </c>
    </row>
    <row r="34">
      <c r="A34" s="33" t="inlineStr">
        <is>
          <t>الساعات غير المسجلة</t>
        </is>
      </c>
      <c r="B34" s="34" t="n"/>
      <c r="C34" s="24">
        <f>G31-E31-F31</f>
        <v/>
      </c>
    </row>
    <row r="35">
      <c r="A35" s="18" t="inlineStr">
        <is>
          <t>هامش ربح الفريق</t>
        </is>
      </c>
      <c r="B35" s="34" t="n"/>
      <c r="C35" s="35">
        <f>IF(J31=0,"",L31/J31)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1:N1"/>
    <mergeCell ref="A33:B33"/>
    <mergeCell ref="A2:N2"/>
    <mergeCell ref="A34:B34"/>
    <mergeCell ref="A35:B35"/>
  </mergeCells>
  <conditionalFormatting sqref="N6:N30">
    <cfRule type="cellIs" priority="1" operator="equal" dxfId="0">
      <formula>"أقل من المستهدف"</formula>
    </cfRule>
    <cfRule type="cellIs" priority="2" operator="equal" dxfId="1">
      <formula>"حقق المستهدف"</formula>
    </cfRule>
  </conditionalFormatting>
  <conditionalFormatting sqref="L6:L30">
    <cfRule type="cellIs" priority="3" operator="lessThan" dxfId="0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2026-10-29T10:33:08Z</dcterms:created>
  <dcterms:modified xmlns:dcterms="http://purl.org/dc/terms/" xmlns:xsi="http://www.w3.org/2001/XMLSchema-instance" xsi:type="dcterms:W3CDTF">2026-10-29T10:33:08Z</dcterms:modified>
</cp:coreProperties>
</file>