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سجل" sheetId="3" state="visible" r:id="rId3"/>
    <sheet xmlns:r="http://schemas.openxmlformats.org/officeDocument/2006/relationships" name="الملخص" sheetId="4" state="visible" r:id="rId4"/>
  </sheets>
  <definedNames>
    <definedName name="_xlnm.Print_Area" localSheetId="2">'السجل'!$A$1:$I$55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yyyy-mm-dd"/>
    <numFmt numFmtId="165" formatCode="dd/mm/yyyy"/>
    <numFmt numFmtId="166" formatCode="#,##0;[Red]-#,##0"/>
    <numFmt numFmtId="167" formatCode="0.0"/>
    <numFmt numFmtId="168" formatCode="0.0%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000000"/>
      <sz val="11"/>
    </font>
    <font>
      <name val="Arial"/>
      <b val="1"/>
      <color rgb="00FFFFFF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7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/>
      <right/>
      <top style="thin">
        <color rgb="00C9CDD4"/>
      </top>
      <bottom/>
      <diagonal/>
    </border>
    <border>
      <left/>
      <right style="thin">
        <color rgb="00C9CDD4"/>
      </right>
      <top style="thin">
        <color rgb="00C9CDD4"/>
      </top>
      <bottom/>
      <diagonal/>
    </border>
    <border>
      <left/>
      <right style="thin">
        <color rgb="00C9CDD4"/>
      </right>
      <top style="thin">
        <color rgb="00C9CDD4"/>
      </top>
      <bottom style="thin">
        <color rgb="00C9CDD4"/>
      </bottom>
      <diagonal/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0" borderId="2" applyAlignment="1" pivotButton="0" quotePrefix="0" xfId="0">
      <alignment horizontal="right" vertical="center" wrapText="1"/>
    </xf>
    <xf numFmtId="0" fontId="0" fillId="0" borderId="5" pivotButton="0" quotePrefix="0" xfId="0"/>
    <xf numFmtId="165" fontId="10" fillId="4" borderId="2" applyAlignment="1" applyProtection="1" pivotButton="0" quotePrefix="0" xfId="0">
      <alignment horizontal="center" vertical="center"/>
      <protection locked="0" hidden="0"/>
    </xf>
    <xf numFmtId="166" fontId="10" fillId="4" borderId="2" applyAlignment="1" applyProtection="1" pivotButton="0" quotePrefix="0" xfId="0">
      <alignment horizontal="center" vertical="center"/>
      <protection locked="0" hidden="0"/>
    </xf>
    <xf numFmtId="0" fontId="15" fillId="2" borderId="2" applyAlignment="1" pivotButton="0" quotePrefix="0" xfId="0">
      <alignment horizontal="center" vertical="center" wrapText="1"/>
    </xf>
    <xf numFmtId="1" fontId="10" fillId="0" borderId="2" applyAlignment="1" pivotButton="0" quotePrefix="0" xfId="0">
      <alignment horizontal="center" vertical="center"/>
    </xf>
    <xf numFmtId="0" fontId="10" fillId="4" borderId="2" applyAlignment="1" applyProtection="1" pivotButton="0" quotePrefix="0" xfId="0">
      <alignment horizontal="right" vertical="center"/>
      <protection locked="0" hidden="0"/>
    </xf>
    <xf numFmtId="0" fontId="10" fillId="4" borderId="2" applyAlignment="1" applyProtection="1" pivotButton="0" quotePrefix="0" xfId="0">
      <alignment horizontal="center" vertical="center"/>
      <protection locked="0" hidden="0"/>
    </xf>
    <xf numFmtId="166" fontId="10" fillId="0" borderId="2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167" fontId="10" fillId="0" borderId="2" applyAlignment="1" pivotButton="0" quotePrefix="0" xfId="0">
      <alignment horizontal="center" vertical="center"/>
    </xf>
    <xf numFmtId="0" fontId="16" fillId="5" borderId="6" applyAlignment="1" pivotButton="0" quotePrefix="0" xfId="0">
      <alignment horizontal="right" vertical="center" wrapText="1"/>
    </xf>
    <xf numFmtId="166" fontId="16" fillId="5" borderId="6" applyAlignment="1" pivotButton="0" quotePrefix="0" xfId="0">
      <alignment horizontal="center" vertical="center"/>
    </xf>
    <xf numFmtId="0" fontId="16" fillId="5" borderId="6" pivotButton="0" quotePrefix="0" xfId="0"/>
    <xf numFmtId="0" fontId="10" fillId="0" borderId="2" applyAlignment="1" pivotButton="0" quotePrefix="0" xfId="0">
      <alignment horizontal="right" vertical="center" wrapText="1"/>
    </xf>
    <xf numFmtId="168" fontId="15" fillId="3" borderId="2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ont>
        <name val="Arial"/>
        <b val="1"/>
        <color rgb="009C0006"/>
      </font>
      <fill>
        <patternFill patternType="solid">
          <fgColor rgb="00F8D7DA"/>
        </patternFill>
      </fill>
    </dxf>
    <dxf>
      <font>
        <name val="Arial"/>
        <b val="1"/>
        <color rgb="00274E13"/>
      </font>
      <fill>
        <patternFill patternType="solid">
          <fgColor rgb="00D9EAD3"/>
        </patternFill>
      </fill>
    </dxf>
    <dxf>
      <font>
        <name val="Arial"/>
        <b val="1"/>
        <color rgb="007F6000"/>
      </font>
      <fill>
        <patternFill patternType="solid">
          <fgColor rgb="00FFEB9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الشكاوى حسب التصنيف</a:t>
            </a:r>
          </a:p>
        </rich>
      </tx>
    </title>
    <plotArea>
      <pieChart>
        <varyColors val="1"/>
        <ser>
          <idx val="0"/>
          <order val="0"/>
          <tx>
            <strRef>
              <f>'الملخص'!B4</f>
            </strRef>
          </tx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14213D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B08D57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5B7DB1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8A9BB8"/>
              </a:solidFill>
              <a:ln xmlns:a="http://schemas.openxmlformats.org/drawingml/2006/main"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D9C29A"/>
              </a:solidFill>
              <a:ln xmlns:a="http://schemas.openxmlformats.org/drawingml/2006/main">
                <a:prstDash val="solid"/>
              </a:ln>
            </spPr>
          </dPt>
          <cat>
            <numRef>
              <f>'الملخص'!$A$5:$A$9</f>
            </numRef>
          </cat>
          <val>
            <numRef>
              <f>'الملخص'!$B$5:$B$9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15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سجل شكاوى العملاء ووقت الحل وتكلفته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34" customHeight="1">
      <c r="A5" s="11" t="inlineStr">
        <is>
          <t>•</t>
        </is>
      </c>
      <c r="B5" s="12" t="inlineStr">
        <is>
          <t>يسجل كل شكوى عميل بالتصنيف والخطورة وتاريخ الإغلاق وتكلفة الحل (تعويض، استبدال، شحن)، ويحسب أيام الحل ومقارنتها بالمدة المستهدفة، ويلخص الشكاوى حسب التصنيف مع نسبة الالتزام بالمدة.</t>
        </is>
      </c>
    </row>
    <row r="6" ht="22" customHeight="1">
      <c r="B6" s="10" t="inlineStr">
        <is>
          <t>خطوات الاستخدام</t>
        </is>
      </c>
    </row>
    <row r="7" ht="18" customHeight="1">
      <c r="A7" s="11" t="inlineStr">
        <is>
          <t>•</t>
        </is>
      </c>
      <c r="B7" s="12" t="inlineStr">
        <is>
          <t>اكتب تاريخ التقرير والمدة المستهدفة للحل بالأيام أعلى ورقة «السجل».</t>
        </is>
      </c>
    </row>
    <row r="8" ht="18" customHeight="1">
      <c r="A8" s="11" t="inlineStr">
        <is>
          <t>•</t>
        </is>
      </c>
      <c r="B8" s="12" t="inlineStr">
        <is>
          <t>سجّل كل شكوى فور ورودها، واكتب تاريخ الإغلاق والتكلفة عند حلها.</t>
        </is>
      </c>
    </row>
    <row r="9" ht="22" customHeight="1">
      <c r="B9" s="10" t="inlineStr">
        <is>
          <t>ملاحظات</t>
        </is>
      </c>
    </row>
    <row r="10" ht="34" customHeight="1">
      <c r="A10" s="11" t="inlineStr">
        <is>
          <t>•</t>
        </is>
      </c>
      <c r="B10" s="12" t="inlineStr">
        <is>
          <t>الشكوى المفتوحة تُحسب أيامها حتى تاريخ التقرير. حلّل أكبر تصنيف من حيث العدد والتكلفة وعالج السبب الجذري بدل حل كل شكوى منفردة.</t>
        </is>
      </c>
    </row>
    <row r="12" ht="30" customHeight="1">
      <c r="B12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3">
      <c r="B13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I55"/>
  <sheetViews>
    <sheetView showGridLines="0" rightToLeft="1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5" customWidth="1" min="1" max="1"/>
    <col width="11" customWidth="1" min="2" max="2"/>
    <col width="22" customWidth="1" min="3" max="3"/>
    <col width="18" customWidth="1" min="4" max="4"/>
    <col width="10" customWidth="1" min="5" max="5"/>
    <col width="12" customWidth="1" min="6" max="6"/>
    <col width="10" customWidth="1" min="7" max="7"/>
    <col width="12" customWidth="1" min="8" max="8"/>
    <col width="16" customWidth="1" min="9" max="9"/>
  </cols>
  <sheetData>
    <row r="1" ht="30" customHeight="1">
      <c r="A1" s="15" t="inlineStr">
        <is>
          <t>سجل شكاوى العملاء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</row>
    <row r="2" ht="30" customHeight="1">
      <c r="A2" s="17" t="inlineStr">
        <is>
          <t>الخلايا الصفراء للإدخال.</t>
        </is>
      </c>
    </row>
    <row r="3">
      <c r="A3" s="18" t="inlineStr">
        <is>
          <t>تاريخ التقرير</t>
        </is>
      </c>
      <c r="B3" s="19" t="n"/>
      <c r="C3" s="20" t="n">
        <v>46326</v>
      </c>
      <c r="E3" s="18" t="inlineStr">
        <is>
          <t>المدة المستهدفة للحل (يوم)</t>
        </is>
      </c>
      <c r="F3" s="19" t="n"/>
      <c r="G3" s="21" t="n">
        <v>7</v>
      </c>
    </row>
    <row r="5" ht="36" customHeight="1">
      <c r="A5" s="22" t="inlineStr">
        <is>
          <t>م</t>
        </is>
      </c>
      <c r="B5" s="22" t="inlineStr">
        <is>
          <t>التاريخ</t>
        </is>
      </c>
      <c r="C5" s="22" t="inlineStr">
        <is>
          <t>العميل</t>
        </is>
      </c>
      <c r="D5" s="22" t="inlineStr">
        <is>
          <t>التصنيف</t>
        </is>
      </c>
      <c r="E5" s="22" t="inlineStr">
        <is>
          <t>الخطورة</t>
        </is>
      </c>
      <c r="F5" s="22" t="inlineStr">
        <is>
          <t>تاريخ الإغلاق</t>
        </is>
      </c>
      <c r="G5" s="22" t="inlineStr">
        <is>
          <t>أيام الحل</t>
        </is>
      </c>
      <c r="H5" s="22" t="inlineStr">
        <is>
          <t>تكلفة الحل</t>
        </is>
      </c>
      <c r="I5" s="22" t="inlineStr">
        <is>
          <t>الحالة</t>
        </is>
      </c>
    </row>
    <row r="6">
      <c r="A6" s="23">
        <f>IF(C6="","",ROW()-5)</f>
        <v/>
      </c>
      <c r="B6" s="20" t="n">
        <v>46296</v>
      </c>
      <c r="C6" s="24" t="inlineStr">
        <is>
          <t>سوبر ماركت الفرسان</t>
        </is>
      </c>
      <c r="D6" s="25" t="inlineStr">
        <is>
          <t>جودة المنتج</t>
        </is>
      </c>
      <c r="E6" s="25" t="inlineStr">
        <is>
          <t>عالية</t>
        </is>
      </c>
      <c r="F6" s="20" t="n">
        <v>46299</v>
      </c>
      <c r="G6" s="26">
        <f>IF(B6="","",IF(F6="",$C$3-B6,F6-B6))</f>
        <v/>
      </c>
      <c r="H6" s="21" t="n">
        <v>4500</v>
      </c>
      <c r="I6" s="27">
        <f>IF(B6="","",IF(F6="",IF(G6&gt;$G$3,"مفتوحة متأخرة","مفتوحة"),IF(G6&gt;$G$3,"أغلقت متأخرة","أغلقت في الموعد")))</f>
        <v/>
      </c>
    </row>
    <row r="7">
      <c r="A7" s="23">
        <f>IF(C7="","",ROW()-5)</f>
        <v/>
      </c>
      <c r="B7" s="20" t="n">
        <v>46298</v>
      </c>
      <c r="C7" s="24" t="inlineStr">
        <is>
          <t>مطاعم الشيف</t>
        </is>
      </c>
      <c r="D7" s="25" t="inlineStr">
        <is>
          <t>تأخر التسليم</t>
        </is>
      </c>
      <c r="E7" s="25" t="inlineStr">
        <is>
          <t>متوسطة</t>
        </is>
      </c>
      <c r="F7" s="20" t="n">
        <v>46307</v>
      </c>
      <c r="G7" s="26">
        <f>IF(B7="","",IF(F7="",$C$3-B7,F7-B7))</f>
        <v/>
      </c>
      <c r="H7" s="21" t="n">
        <v>1200</v>
      </c>
      <c r="I7" s="27">
        <f>IF(B7="","",IF(F7="",IF(G7&gt;$G$3,"مفتوحة متأخرة","مفتوحة"),IF(G7&gt;$G$3,"أغلقت متأخرة","أغلقت في الموعد")))</f>
        <v/>
      </c>
    </row>
    <row r="8">
      <c r="A8" s="23">
        <f>IF(C8="","",ROW()-5)</f>
        <v/>
      </c>
      <c r="B8" s="20" t="n">
        <v>46302</v>
      </c>
      <c r="C8" s="24" t="inlineStr">
        <is>
          <t>فندق الياسمين</t>
        </is>
      </c>
      <c r="D8" s="25" t="inlineStr">
        <is>
          <t>خطأ في الفاتورة</t>
        </is>
      </c>
      <c r="E8" s="25" t="inlineStr">
        <is>
          <t>منخفضة</t>
        </is>
      </c>
      <c r="F8" s="20" t="n">
        <v>46303</v>
      </c>
      <c r="G8" s="26">
        <f>IF(B8="","",IF(F8="",$C$3-B8,F8-B8))</f>
        <v/>
      </c>
      <c r="H8" s="21" t="n">
        <v>0</v>
      </c>
      <c r="I8" s="27">
        <f>IF(B8="","",IF(F8="",IF(G8&gt;$G$3,"مفتوحة متأخرة","مفتوحة"),IF(G8&gt;$G$3,"أغلقت متأخرة","أغلقت في الموعد")))</f>
        <v/>
      </c>
    </row>
    <row r="9">
      <c r="A9" s="23">
        <f>IF(C9="","",ROW()-5)</f>
        <v/>
      </c>
      <c r="B9" s="20" t="n">
        <v>46307</v>
      </c>
      <c r="C9" s="24" t="inlineStr">
        <is>
          <t>مستشفى الرحمة</t>
        </is>
      </c>
      <c r="D9" s="25" t="inlineStr">
        <is>
          <t>خدمة ما بعد البيع</t>
        </is>
      </c>
      <c r="E9" s="25" t="inlineStr">
        <is>
          <t>عالية</t>
        </is>
      </c>
      <c r="F9" s="20" t="n"/>
      <c r="G9" s="26">
        <f>IF(B9="","",IF(F9="",$C$3-B9,F9-B9))</f>
        <v/>
      </c>
      <c r="H9" s="21" t="n">
        <v>2800</v>
      </c>
      <c r="I9" s="27">
        <f>IF(B9="","",IF(F9="",IF(G9&gt;$G$3,"مفتوحة متأخرة","مفتوحة"),IF(G9&gt;$G$3,"أغلقت متأخرة","أغلقت في الموعد")))</f>
        <v/>
      </c>
    </row>
    <row r="10">
      <c r="A10" s="23">
        <f>IF(C10="","",ROW()-5)</f>
        <v/>
      </c>
      <c r="B10" s="20" t="n">
        <v>46310</v>
      </c>
      <c r="C10" s="24" t="inlineStr">
        <is>
          <t>مكتبة المعرفة</t>
        </is>
      </c>
      <c r="D10" s="25" t="inlineStr">
        <is>
          <t>تأخر التسليم</t>
        </is>
      </c>
      <c r="E10" s="25" t="inlineStr">
        <is>
          <t>منخفضة</t>
        </is>
      </c>
      <c r="F10" s="20" t="n">
        <v>46313</v>
      </c>
      <c r="G10" s="26">
        <f>IF(B10="","",IF(F10="",$C$3-B10,F10-B10))</f>
        <v/>
      </c>
      <c r="H10" s="21" t="n">
        <v>300</v>
      </c>
      <c r="I10" s="27">
        <f>IF(B10="","",IF(F10="",IF(G10&gt;$G$3,"مفتوحة متأخرة","مفتوحة"),IF(G10&gt;$G$3,"أغلقت متأخرة","أغلقت في الموعد")))</f>
        <v/>
      </c>
    </row>
    <row r="11">
      <c r="A11" s="23">
        <f>IF(C11="","",ROW()-5)</f>
        <v/>
      </c>
      <c r="B11" s="20" t="n">
        <v>46315</v>
      </c>
      <c r="C11" s="24" t="inlineStr">
        <is>
          <t>مصنع الدلتا</t>
        </is>
      </c>
      <c r="D11" s="25" t="inlineStr">
        <is>
          <t>جودة المنتج</t>
        </is>
      </c>
      <c r="E11" s="25" t="inlineStr">
        <is>
          <t>عالية</t>
        </is>
      </c>
      <c r="F11" s="20" t="n"/>
      <c r="G11" s="26">
        <f>IF(B11="","",IF(F11="",$C$3-B11,F11-B11))</f>
        <v/>
      </c>
      <c r="H11" s="21" t="n">
        <v>9600</v>
      </c>
      <c r="I11" s="27">
        <f>IF(B11="","",IF(F11="",IF(G11&gt;$G$3,"مفتوحة متأخرة","مفتوحة"),IF(G11&gt;$G$3,"أغلقت متأخرة","أغلقت في الموعد")))</f>
        <v/>
      </c>
    </row>
    <row r="12">
      <c r="A12" s="23">
        <f>IF(C12="","",ROW()-5)</f>
        <v/>
      </c>
      <c r="B12" s="20" t="n">
        <v>46321</v>
      </c>
      <c r="C12" s="24" t="inlineStr">
        <is>
          <t>مؤسسة النيل</t>
        </is>
      </c>
      <c r="D12" s="25" t="inlineStr">
        <is>
          <t>سلوك الموظفين</t>
        </is>
      </c>
      <c r="E12" s="25" t="inlineStr">
        <is>
          <t>متوسطة</t>
        </is>
      </c>
      <c r="F12" s="20" t="n"/>
      <c r="G12" s="26">
        <f>IF(B12="","",IF(F12="",$C$3-B12,F12-B12))</f>
        <v/>
      </c>
      <c r="H12" s="21" t="n">
        <v>0</v>
      </c>
      <c r="I12" s="27">
        <f>IF(B12="","",IF(F12="",IF(G12&gt;$G$3,"مفتوحة متأخرة","مفتوحة"),IF(G12&gt;$G$3,"أغلقت متأخرة","أغلقت في الموعد")))</f>
        <v/>
      </c>
    </row>
    <row r="13">
      <c r="A13" s="23">
        <f>IF(C13="","",ROW()-5)</f>
        <v/>
      </c>
      <c r="B13" s="20" t="n">
        <v>46323</v>
      </c>
      <c r="C13" s="24" t="inlineStr">
        <is>
          <t>سوبر ماركت الفرسان</t>
        </is>
      </c>
      <c r="D13" s="25" t="inlineStr">
        <is>
          <t>تأخر التسليم</t>
        </is>
      </c>
      <c r="E13" s="25" t="inlineStr">
        <is>
          <t>متوسطة</t>
        </is>
      </c>
      <c r="F13" s="20" t="n">
        <v>46325</v>
      </c>
      <c r="G13" s="26">
        <f>IF(B13="","",IF(F13="",$C$3-B13,F13-B13))</f>
        <v/>
      </c>
      <c r="H13" s="21" t="n">
        <v>650</v>
      </c>
      <c r="I13" s="27">
        <f>IF(B13="","",IF(F13="",IF(G13&gt;$G$3,"مفتوحة متأخرة","مفتوحة"),IF(G13&gt;$G$3,"أغلقت متأخرة","أغلقت في الموعد")))</f>
        <v/>
      </c>
    </row>
    <row r="14">
      <c r="A14" s="23">
        <f>IF(C14="","",ROW()-5)</f>
        <v/>
      </c>
      <c r="B14" s="20" t="n"/>
      <c r="C14" s="24" t="n"/>
      <c r="D14" s="25" t="n"/>
      <c r="E14" s="25" t="n"/>
      <c r="F14" s="20" t="n"/>
      <c r="G14" s="26">
        <f>IF(B14="","",IF(F14="",$C$3-B14,F14-B14))</f>
        <v/>
      </c>
      <c r="H14" s="21" t="n"/>
      <c r="I14" s="27">
        <f>IF(B14="","",IF(F14="",IF(G14&gt;$G$3,"مفتوحة متأخرة","مفتوحة"),IF(G14&gt;$G$3,"أغلقت متأخرة","أغلقت في الموعد")))</f>
        <v/>
      </c>
    </row>
    <row r="15">
      <c r="A15" s="23">
        <f>IF(C15="","",ROW()-5)</f>
        <v/>
      </c>
      <c r="B15" s="20" t="n"/>
      <c r="C15" s="24" t="n"/>
      <c r="D15" s="25" t="n"/>
      <c r="E15" s="25" t="n"/>
      <c r="F15" s="20" t="n"/>
      <c r="G15" s="26">
        <f>IF(B15="","",IF(F15="",$C$3-B15,F15-B15))</f>
        <v/>
      </c>
      <c r="H15" s="21" t="n"/>
      <c r="I15" s="27">
        <f>IF(B15="","",IF(F15="",IF(G15&gt;$G$3,"مفتوحة متأخرة","مفتوحة"),IF(G15&gt;$G$3,"أغلقت متأخرة","أغلقت في الموعد")))</f>
        <v/>
      </c>
    </row>
    <row r="16">
      <c r="A16" s="23">
        <f>IF(C16="","",ROW()-5)</f>
        <v/>
      </c>
      <c r="B16" s="20" t="n"/>
      <c r="C16" s="24" t="n"/>
      <c r="D16" s="25" t="n"/>
      <c r="E16" s="25" t="n"/>
      <c r="F16" s="20" t="n"/>
      <c r="G16" s="26">
        <f>IF(B16="","",IF(F16="",$C$3-B16,F16-B16))</f>
        <v/>
      </c>
      <c r="H16" s="21" t="n"/>
      <c r="I16" s="27">
        <f>IF(B16="","",IF(F16="",IF(G16&gt;$G$3,"مفتوحة متأخرة","مفتوحة"),IF(G16&gt;$G$3,"أغلقت متأخرة","أغلقت في الموعد")))</f>
        <v/>
      </c>
    </row>
    <row r="17">
      <c r="A17" s="23">
        <f>IF(C17="","",ROW()-5)</f>
        <v/>
      </c>
      <c r="B17" s="20" t="n"/>
      <c r="C17" s="24" t="n"/>
      <c r="D17" s="25" t="n"/>
      <c r="E17" s="25" t="n"/>
      <c r="F17" s="20" t="n"/>
      <c r="G17" s="26">
        <f>IF(B17="","",IF(F17="",$C$3-B17,F17-B17))</f>
        <v/>
      </c>
      <c r="H17" s="21" t="n"/>
      <c r="I17" s="27">
        <f>IF(B17="","",IF(F17="",IF(G17&gt;$G$3,"مفتوحة متأخرة","مفتوحة"),IF(G17&gt;$G$3,"أغلقت متأخرة","أغلقت في الموعد")))</f>
        <v/>
      </c>
    </row>
    <row r="18">
      <c r="A18" s="23">
        <f>IF(C18="","",ROW()-5)</f>
        <v/>
      </c>
      <c r="B18" s="20" t="n"/>
      <c r="C18" s="24" t="n"/>
      <c r="D18" s="25" t="n"/>
      <c r="E18" s="25" t="n"/>
      <c r="F18" s="20" t="n"/>
      <c r="G18" s="26">
        <f>IF(B18="","",IF(F18="",$C$3-B18,F18-B18))</f>
        <v/>
      </c>
      <c r="H18" s="21" t="n"/>
      <c r="I18" s="27">
        <f>IF(B18="","",IF(F18="",IF(G18&gt;$G$3,"مفتوحة متأخرة","مفتوحة"),IF(G18&gt;$G$3,"أغلقت متأخرة","أغلقت في الموعد")))</f>
        <v/>
      </c>
    </row>
    <row r="19">
      <c r="A19" s="23">
        <f>IF(C19="","",ROW()-5)</f>
        <v/>
      </c>
      <c r="B19" s="20" t="n"/>
      <c r="C19" s="24" t="n"/>
      <c r="D19" s="25" t="n"/>
      <c r="E19" s="25" t="n"/>
      <c r="F19" s="20" t="n"/>
      <c r="G19" s="26">
        <f>IF(B19="","",IF(F19="",$C$3-B19,F19-B19))</f>
        <v/>
      </c>
      <c r="H19" s="21" t="n"/>
      <c r="I19" s="27">
        <f>IF(B19="","",IF(F19="",IF(G19&gt;$G$3,"مفتوحة متأخرة","مفتوحة"),IF(G19&gt;$G$3,"أغلقت متأخرة","أغلقت في الموعد")))</f>
        <v/>
      </c>
    </row>
    <row r="20">
      <c r="A20" s="23">
        <f>IF(C20="","",ROW()-5)</f>
        <v/>
      </c>
      <c r="B20" s="20" t="n"/>
      <c r="C20" s="24" t="n"/>
      <c r="D20" s="25" t="n"/>
      <c r="E20" s="25" t="n"/>
      <c r="F20" s="20" t="n"/>
      <c r="G20" s="26">
        <f>IF(B20="","",IF(F20="",$C$3-B20,F20-B20))</f>
        <v/>
      </c>
      <c r="H20" s="21" t="n"/>
      <c r="I20" s="27">
        <f>IF(B20="","",IF(F20="",IF(G20&gt;$G$3,"مفتوحة متأخرة","مفتوحة"),IF(G20&gt;$G$3,"أغلقت متأخرة","أغلقت في الموعد")))</f>
        <v/>
      </c>
    </row>
    <row r="21">
      <c r="A21" s="23">
        <f>IF(C21="","",ROW()-5)</f>
        <v/>
      </c>
      <c r="B21" s="20" t="n"/>
      <c r="C21" s="24" t="n"/>
      <c r="D21" s="25" t="n"/>
      <c r="E21" s="25" t="n"/>
      <c r="F21" s="20" t="n"/>
      <c r="G21" s="26">
        <f>IF(B21="","",IF(F21="",$C$3-B21,F21-B21))</f>
        <v/>
      </c>
      <c r="H21" s="21" t="n"/>
      <c r="I21" s="27">
        <f>IF(B21="","",IF(F21="",IF(G21&gt;$G$3,"مفتوحة متأخرة","مفتوحة"),IF(G21&gt;$G$3,"أغلقت متأخرة","أغلقت في الموعد")))</f>
        <v/>
      </c>
    </row>
    <row r="22">
      <c r="A22" s="23">
        <f>IF(C22="","",ROW()-5)</f>
        <v/>
      </c>
      <c r="B22" s="20" t="n"/>
      <c r="C22" s="24" t="n"/>
      <c r="D22" s="25" t="n"/>
      <c r="E22" s="25" t="n"/>
      <c r="F22" s="20" t="n"/>
      <c r="G22" s="26">
        <f>IF(B22="","",IF(F22="",$C$3-B22,F22-B22))</f>
        <v/>
      </c>
      <c r="H22" s="21" t="n"/>
      <c r="I22" s="27">
        <f>IF(B22="","",IF(F22="",IF(G22&gt;$G$3,"مفتوحة متأخرة","مفتوحة"),IF(G22&gt;$G$3,"أغلقت متأخرة","أغلقت في الموعد")))</f>
        <v/>
      </c>
    </row>
    <row r="23">
      <c r="A23" s="23">
        <f>IF(C23="","",ROW()-5)</f>
        <v/>
      </c>
      <c r="B23" s="20" t="n"/>
      <c r="C23" s="24" t="n"/>
      <c r="D23" s="25" t="n"/>
      <c r="E23" s="25" t="n"/>
      <c r="F23" s="20" t="n"/>
      <c r="G23" s="26">
        <f>IF(B23="","",IF(F23="",$C$3-B23,F23-B23))</f>
        <v/>
      </c>
      <c r="H23" s="21" t="n"/>
      <c r="I23" s="27">
        <f>IF(B23="","",IF(F23="",IF(G23&gt;$G$3,"مفتوحة متأخرة","مفتوحة"),IF(G23&gt;$G$3,"أغلقت متأخرة","أغلقت في الموعد")))</f>
        <v/>
      </c>
    </row>
    <row r="24">
      <c r="A24" s="23">
        <f>IF(C24="","",ROW()-5)</f>
        <v/>
      </c>
      <c r="B24" s="20" t="n"/>
      <c r="C24" s="24" t="n"/>
      <c r="D24" s="25" t="n"/>
      <c r="E24" s="25" t="n"/>
      <c r="F24" s="20" t="n"/>
      <c r="G24" s="26">
        <f>IF(B24="","",IF(F24="",$C$3-B24,F24-B24))</f>
        <v/>
      </c>
      <c r="H24" s="21" t="n"/>
      <c r="I24" s="27">
        <f>IF(B24="","",IF(F24="",IF(G24&gt;$G$3,"مفتوحة متأخرة","مفتوحة"),IF(G24&gt;$G$3,"أغلقت متأخرة","أغلقت في الموعد")))</f>
        <v/>
      </c>
    </row>
    <row r="25">
      <c r="A25" s="23">
        <f>IF(C25="","",ROW()-5)</f>
        <v/>
      </c>
      <c r="B25" s="20" t="n"/>
      <c r="C25" s="24" t="n"/>
      <c r="D25" s="25" t="n"/>
      <c r="E25" s="25" t="n"/>
      <c r="F25" s="20" t="n"/>
      <c r="G25" s="26">
        <f>IF(B25="","",IF(F25="",$C$3-B25,F25-B25))</f>
        <v/>
      </c>
      <c r="H25" s="21" t="n"/>
      <c r="I25" s="27">
        <f>IF(B25="","",IF(F25="",IF(G25&gt;$G$3,"مفتوحة متأخرة","مفتوحة"),IF(G25&gt;$G$3,"أغلقت متأخرة","أغلقت في الموعد")))</f>
        <v/>
      </c>
    </row>
    <row r="26">
      <c r="A26" s="23">
        <f>IF(C26="","",ROW()-5)</f>
        <v/>
      </c>
      <c r="B26" s="20" t="n"/>
      <c r="C26" s="24" t="n"/>
      <c r="D26" s="25" t="n"/>
      <c r="E26" s="25" t="n"/>
      <c r="F26" s="20" t="n"/>
      <c r="G26" s="26">
        <f>IF(B26="","",IF(F26="",$C$3-B26,F26-B26))</f>
        <v/>
      </c>
      <c r="H26" s="21" t="n"/>
      <c r="I26" s="27">
        <f>IF(B26="","",IF(F26="",IF(G26&gt;$G$3,"مفتوحة متأخرة","مفتوحة"),IF(G26&gt;$G$3,"أغلقت متأخرة","أغلقت في الموعد")))</f>
        <v/>
      </c>
    </row>
    <row r="27">
      <c r="A27" s="23">
        <f>IF(C27="","",ROW()-5)</f>
        <v/>
      </c>
      <c r="B27" s="20" t="n"/>
      <c r="C27" s="24" t="n"/>
      <c r="D27" s="25" t="n"/>
      <c r="E27" s="25" t="n"/>
      <c r="F27" s="20" t="n"/>
      <c r="G27" s="26">
        <f>IF(B27="","",IF(F27="",$C$3-B27,F27-B27))</f>
        <v/>
      </c>
      <c r="H27" s="21" t="n"/>
      <c r="I27" s="27">
        <f>IF(B27="","",IF(F27="",IF(G27&gt;$G$3,"مفتوحة متأخرة","مفتوحة"),IF(G27&gt;$G$3,"أغلقت متأخرة","أغلقت في الموعد")))</f>
        <v/>
      </c>
    </row>
    <row r="28">
      <c r="A28" s="23">
        <f>IF(C28="","",ROW()-5)</f>
        <v/>
      </c>
      <c r="B28" s="20" t="n"/>
      <c r="C28" s="24" t="n"/>
      <c r="D28" s="25" t="n"/>
      <c r="E28" s="25" t="n"/>
      <c r="F28" s="20" t="n"/>
      <c r="G28" s="26">
        <f>IF(B28="","",IF(F28="",$C$3-B28,F28-B28))</f>
        <v/>
      </c>
      <c r="H28" s="21" t="n"/>
      <c r="I28" s="27">
        <f>IF(B28="","",IF(F28="",IF(G28&gt;$G$3,"مفتوحة متأخرة","مفتوحة"),IF(G28&gt;$G$3,"أغلقت متأخرة","أغلقت في الموعد")))</f>
        <v/>
      </c>
    </row>
    <row r="29">
      <c r="A29" s="23">
        <f>IF(C29="","",ROW()-5)</f>
        <v/>
      </c>
      <c r="B29" s="20" t="n"/>
      <c r="C29" s="24" t="n"/>
      <c r="D29" s="25" t="n"/>
      <c r="E29" s="25" t="n"/>
      <c r="F29" s="20" t="n"/>
      <c r="G29" s="26">
        <f>IF(B29="","",IF(F29="",$C$3-B29,F29-B29))</f>
        <v/>
      </c>
      <c r="H29" s="21" t="n"/>
      <c r="I29" s="27">
        <f>IF(B29="","",IF(F29="",IF(G29&gt;$G$3,"مفتوحة متأخرة","مفتوحة"),IF(G29&gt;$G$3,"أغلقت متأخرة","أغلقت في الموعد")))</f>
        <v/>
      </c>
    </row>
    <row r="30">
      <c r="A30" s="23">
        <f>IF(C30="","",ROW()-5)</f>
        <v/>
      </c>
      <c r="B30" s="20" t="n"/>
      <c r="C30" s="24" t="n"/>
      <c r="D30" s="25" t="n"/>
      <c r="E30" s="25" t="n"/>
      <c r="F30" s="20" t="n"/>
      <c r="G30" s="26">
        <f>IF(B30="","",IF(F30="",$C$3-B30,F30-B30))</f>
        <v/>
      </c>
      <c r="H30" s="21" t="n"/>
      <c r="I30" s="27">
        <f>IF(B30="","",IF(F30="",IF(G30&gt;$G$3,"مفتوحة متأخرة","مفتوحة"),IF(G30&gt;$G$3,"أغلقت متأخرة","أغلقت في الموعد")))</f>
        <v/>
      </c>
    </row>
    <row r="31">
      <c r="A31" s="23">
        <f>IF(C31="","",ROW()-5)</f>
        <v/>
      </c>
      <c r="B31" s="20" t="n"/>
      <c r="C31" s="24" t="n"/>
      <c r="D31" s="25" t="n"/>
      <c r="E31" s="25" t="n"/>
      <c r="F31" s="20" t="n"/>
      <c r="G31" s="26">
        <f>IF(B31="","",IF(F31="",$C$3-B31,F31-B31))</f>
        <v/>
      </c>
      <c r="H31" s="21" t="n"/>
      <c r="I31" s="27">
        <f>IF(B31="","",IF(F31="",IF(G31&gt;$G$3,"مفتوحة متأخرة","مفتوحة"),IF(G31&gt;$G$3,"أغلقت متأخرة","أغلقت في الموعد")))</f>
        <v/>
      </c>
    </row>
    <row r="32">
      <c r="A32" s="23">
        <f>IF(C32="","",ROW()-5)</f>
        <v/>
      </c>
      <c r="B32" s="20" t="n"/>
      <c r="C32" s="24" t="n"/>
      <c r="D32" s="25" t="n"/>
      <c r="E32" s="25" t="n"/>
      <c r="F32" s="20" t="n"/>
      <c r="G32" s="26">
        <f>IF(B32="","",IF(F32="",$C$3-B32,F32-B32))</f>
        <v/>
      </c>
      <c r="H32" s="21" t="n"/>
      <c r="I32" s="27">
        <f>IF(B32="","",IF(F32="",IF(G32&gt;$G$3,"مفتوحة متأخرة","مفتوحة"),IF(G32&gt;$G$3,"أغلقت متأخرة","أغلقت في الموعد")))</f>
        <v/>
      </c>
    </row>
    <row r="33">
      <c r="A33" s="23">
        <f>IF(C33="","",ROW()-5)</f>
        <v/>
      </c>
      <c r="B33" s="20" t="n"/>
      <c r="C33" s="24" t="n"/>
      <c r="D33" s="25" t="n"/>
      <c r="E33" s="25" t="n"/>
      <c r="F33" s="20" t="n"/>
      <c r="G33" s="26">
        <f>IF(B33="","",IF(F33="",$C$3-B33,F33-B33))</f>
        <v/>
      </c>
      <c r="H33" s="21" t="n"/>
      <c r="I33" s="27">
        <f>IF(B33="","",IF(F33="",IF(G33&gt;$G$3,"مفتوحة متأخرة","مفتوحة"),IF(G33&gt;$G$3,"أغلقت متأخرة","أغلقت في الموعد")))</f>
        <v/>
      </c>
    </row>
    <row r="34">
      <c r="A34" s="23">
        <f>IF(C34="","",ROW()-5)</f>
        <v/>
      </c>
      <c r="B34" s="20" t="n"/>
      <c r="C34" s="24" t="n"/>
      <c r="D34" s="25" t="n"/>
      <c r="E34" s="25" t="n"/>
      <c r="F34" s="20" t="n"/>
      <c r="G34" s="26">
        <f>IF(B34="","",IF(F34="",$C$3-B34,F34-B34))</f>
        <v/>
      </c>
      <c r="H34" s="21" t="n"/>
      <c r="I34" s="27">
        <f>IF(B34="","",IF(F34="",IF(G34&gt;$G$3,"مفتوحة متأخرة","مفتوحة"),IF(G34&gt;$G$3,"أغلقت متأخرة","أغلقت في الموعد")))</f>
        <v/>
      </c>
    </row>
    <row r="35">
      <c r="A35" s="23">
        <f>IF(C35="","",ROW()-5)</f>
        <v/>
      </c>
      <c r="B35" s="20" t="n"/>
      <c r="C35" s="24" t="n"/>
      <c r="D35" s="25" t="n"/>
      <c r="E35" s="25" t="n"/>
      <c r="F35" s="20" t="n"/>
      <c r="G35" s="26">
        <f>IF(B35="","",IF(F35="",$C$3-B35,F35-B35))</f>
        <v/>
      </c>
      <c r="H35" s="21" t="n"/>
      <c r="I35" s="27">
        <f>IF(B35="","",IF(F35="",IF(G35&gt;$G$3,"مفتوحة متأخرة","مفتوحة"),IF(G35&gt;$G$3,"أغلقت متأخرة","أغلقت في الموعد")))</f>
        <v/>
      </c>
    </row>
    <row r="36">
      <c r="A36" s="23">
        <f>IF(C36="","",ROW()-5)</f>
        <v/>
      </c>
      <c r="B36" s="20" t="n"/>
      <c r="C36" s="24" t="n"/>
      <c r="D36" s="25" t="n"/>
      <c r="E36" s="25" t="n"/>
      <c r="F36" s="20" t="n"/>
      <c r="G36" s="26">
        <f>IF(B36="","",IF(F36="",$C$3-B36,F36-B36))</f>
        <v/>
      </c>
      <c r="H36" s="21" t="n"/>
      <c r="I36" s="27">
        <f>IF(B36="","",IF(F36="",IF(G36&gt;$G$3,"مفتوحة متأخرة","مفتوحة"),IF(G36&gt;$G$3,"أغلقت متأخرة","أغلقت في الموعد")))</f>
        <v/>
      </c>
    </row>
    <row r="37">
      <c r="A37" s="23">
        <f>IF(C37="","",ROW()-5)</f>
        <v/>
      </c>
      <c r="B37" s="20" t="n"/>
      <c r="C37" s="24" t="n"/>
      <c r="D37" s="25" t="n"/>
      <c r="E37" s="25" t="n"/>
      <c r="F37" s="20" t="n"/>
      <c r="G37" s="26">
        <f>IF(B37="","",IF(F37="",$C$3-B37,F37-B37))</f>
        <v/>
      </c>
      <c r="H37" s="21" t="n"/>
      <c r="I37" s="27">
        <f>IF(B37="","",IF(F37="",IF(G37&gt;$G$3,"مفتوحة متأخرة","مفتوحة"),IF(G37&gt;$G$3,"أغلقت متأخرة","أغلقت في الموعد")))</f>
        <v/>
      </c>
    </row>
    <row r="38">
      <c r="A38" s="23">
        <f>IF(C38="","",ROW()-5)</f>
        <v/>
      </c>
      <c r="B38" s="20" t="n"/>
      <c r="C38" s="24" t="n"/>
      <c r="D38" s="25" t="n"/>
      <c r="E38" s="25" t="n"/>
      <c r="F38" s="20" t="n"/>
      <c r="G38" s="26">
        <f>IF(B38="","",IF(F38="",$C$3-B38,F38-B38))</f>
        <v/>
      </c>
      <c r="H38" s="21" t="n"/>
      <c r="I38" s="27">
        <f>IF(B38="","",IF(F38="",IF(G38&gt;$G$3,"مفتوحة متأخرة","مفتوحة"),IF(G38&gt;$G$3,"أغلقت متأخرة","أغلقت في الموعد")))</f>
        <v/>
      </c>
    </row>
    <row r="39">
      <c r="A39" s="23">
        <f>IF(C39="","",ROW()-5)</f>
        <v/>
      </c>
      <c r="B39" s="20" t="n"/>
      <c r="C39" s="24" t="n"/>
      <c r="D39" s="25" t="n"/>
      <c r="E39" s="25" t="n"/>
      <c r="F39" s="20" t="n"/>
      <c r="G39" s="26">
        <f>IF(B39="","",IF(F39="",$C$3-B39,F39-B39))</f>
        <v/>
      </c>
      <c r="H39" s="21" t="n"/>
      <c r="I39" s="27">
        <f>IF(B39="","",IF(F39="",IF(G39&gt;$G$3,"مفتوحة متأخرة","مفتوحة"),IF(G39&gt;$G$3,"أغلقت متأخرة","أغلقت في الموعد")))</f>
        <v/>
      </c>
    </row>
    <row r="40">
      <c r="A40" s="23">
        <f>IF(C40="","",ROW()-5)</f>
        <v/>
      </c>
      <c r="B40" s="20" t="n"/>
      <c r="C40" s="24" t="n"/>
      <c r="D40" s="25" t="n"/>
      <c r="E40" s="25" t="n"/>
      <c r="F40" s="20" t="n"/>
      <c r="G40" s="26">
        <f>IF(B40="","",IF(F40="",$C$3-B40,F40-B40))</f>
        <v/>
      </c>
      <c r="H40" s="21" t="n"/>
      <c r="I40" s="27">
        <f>IF(B40="","",IF(F40="",IF(G40&gt;$G$3,"مفتوحة متأخرة","مفتوحة"),IF(G40&gt;$G$3,"أغلقت متأخرة","أغلقت في الموعد")))</f>
        <v/>
      </c>
    </row>
    <row r="41">
      <c r="A41" s="23">
        <f>IF(C41="","",ROW()-5)</f>
        <v/>
      </c>
      <c r="B41" s="20" t="n"/>
      <c r="C41" s="24" t="n"/>
      <c r="D41" s="25" t="n"/>
      <c r="E41" s="25" t="n"/>
      <c r="F41" s="20" t="n"/>
      <c r="G41" s="26">
        <f>IF(B41="","",IF(F41="",$C$3-B41,F41-B41))</f>
        <v/>
      </c>
      <c r="H41" s="21" t="n"/>
      <c r="I41" s="27">
        <f>IF(B41="","",IF(F41="",IF(G41&gt;$G$3,"مفتوحة متأخرة","مفتوحة"),IF(G41&gt;$G$3,"أغلقت متأخرة","أغلقت في الموعد")))</f>
        <v/>
      </c>
    </row>
    <row r="42">
      <c r="A42" s="23">
        <f>IF(C42="","",ROW()-5)</f>
        <v/>
      </c>
      <c r="B42" s="20" t="n"/>
      <c r="C42" s="24" t="n"/>
      <c r="D42" s="25" t="n"/>
      <c r="E42" s="25" t="n"/>
      <c r="F42" s="20" t="n"/>
      <c r="G42" s="26">
        <f>IF(B42="","",IF(F42="",$C$3-B42,F42-B42))</f>
        <v/>
      </c>
      <c r="H42" s="21" t="n"/>
      <c r="I42" s="27">
        <f>IF(B42="","",IF(F42="",IF(G42&gt;$G$3,"مفتوحة متأخرة","مفتوحة"),IF(G42&gt;$G$3,"أغلقت متأخرة","أغلقت في الموعد")))</f>
        <v/>
      </c>
    </row>
    <row r="43">
      <c r="A43" s="23">
        <f>IF(C43="","",ROW()-5)</f>
        <v/>
      </c>
      <c r="B43" s="20" t="n"/>
      <c r="C43" s="24" t="n"/>
      <c r="D43" s="25" t="n"/>
      <c r="E43" s="25" t="n"/>
      <c r="F43" s="20" t="n"/>
      <c r="G43" s="26">
        <f>IF(B43="","",IF(F43="",$C$3-B43,F43-B43))</f>
        <v/>
      </c>
      <c r="H43" s="21" t="n"/>
      <c r="I43" s="27">
        <f>IF(B43="","",IF(F43="",IF(G43&gt;$G$3,"مفتوحة متأخرة","مفتوحة"),IF(G43&gt;$G$3,"أغلقت متأخرة","أغلقت في الموعد")))</f>
        <v/>
      </c>
    </row>
    <row r="44">
      <c r="A44" s="23">
        <f>IF(C44="","",ROW()-5)</f>
        <v/>
      </c>
      <c r="B44" s="20" t="n"/>
      <c r="C44" s="24" t="n"/>
      <c r="D44" s="25" t="n"/>
      <c r="E44" s="25" t="n"/>
      <c r="F44" s="20" t="n"/>
      <c r="G44" s="26">
        <f>IF(B44="","",IF(F44="",$C$3-B44,F44-B44))</f>
        <v/>
      </c>
      <c r="H44" s="21" t="n"/>
      <c r="I44" s="27">
        <f>IF(B44="","",IF(F44="",IF(G44&gt;$G$3,"مفتوحة متأخرة","مفتوحة"),IF(G44&gt;$G$3,"أغلقت متأخرة","أغلقت في الموعد")))</f>
        <v/>
      </c>
    </row>
    <row r="45">
      <c r="A45" s="23">
        <f>IF(C45="","",ROW()-5)</f>
        <v/>
      </c>
      <c r="B45" s="20" t="n"/>
      <c r="C45" s="24" t="n"/>
      <c r="D45" s="25" t="n"/>
      <c r="E45" s="25" t="n"/>
      <c r="F45" s="20" t="n"/>
      <c r="G45" s="26">
        <f>IF(B45="","",IF(F45="",$C$3-B45,F45-B45))</f>
        <v/>
      </c>
      <c r="H45" s="21" t="n"/>
      <c r="I45" s="27">
        <f>IF(B45="","",IF(F45="",IF(G45&gt;$G$3,"مفتوحة متأخرة","مفتوحة"),IF(G45&gt;$G$3,"أغلقت متأخرة","أغلقت في الموعد")))</f>
        <v/>
      </c>
    </row>
    <row r="46">
      <c r="A46" s="23">
        <f>IF(C46="","",ROW()-5)</f>
        <v/>
      </c>
      <c r="B46" s="20" t="n"/>
      <c r="C46" s="24" t="n"/>
      <c r="D46" s="25" t="n"/>
      <c r="E46" s="25" t="n"/>
      <c r="F46" s="20" t="n"/>
      <c r="G46" s="26">
        <f>IF(B46="","",IF(F46="",$C$3-B46,F46-B46))</f>
        <v/>
      </c>
      <c r="H46" s="21" t="n"/>
      <c r="I46" s="27">
        <f>IF(B46="","",IF(F46="",IF(G46&gt;$G$3,"مفتوحة متأخرة","مفتوحة"),IF(G46&gt;$G$3,"أغلقت متأخرة","أغلقت في الموعد")))</f>
        <v/>
      </c>
    </row>
    <row r="47">
      <c r="A47" s="23">
        <f>IF(C47="","",ROW()-5)</f>
        <v/>
      </c>
      <c r="B47" s="20" t="n"/>
      <c r="C47" s="24" t="n"/>
      <c r="D47" s="25" t="n"/>
      <c r="E47" s="25" t="n"/>
      <c r="F47" s="20" t="n"/>
      <c r="G47" s="26">
        <f>IF(B47="","",IF(F47="",$C$3-B47,F47-B47))</f>
        <v/>
      </c>
      <c r="H47" s="21" t="n"/>
      <c r="I47" s="27">
        <f>IF(B47="","",IF(F47="",IF(G47&gt;$G$3,"مفتوحة متأخرة","مفتوحة"),IF(G47&gt;$G$3,"أغلقت متأخرة","أغلقت في الموعد")))</f>
        <v/>
      </c>
    </row>
    <row r="48">
      <c r="A48" s="23">
        <f>IF(C48="","",ROW()-5)</f>
        <v/>
      </c>
      <c r="B48" s="20" t="n"/>
      <c r="C48" s="24" t="n"/>
      <c r="D48" s="25" t="n"/>
      <c r="E48" s="25" t="n"/>
      <c r="F48" s="20" t="n"/>
      <c r="G48" s="26">
        <f>IF(B48="","",IF(F48="",$C$3-B48,F48-B48))</f>
        <v/>
      </c>
      <c r="H48" s="21" t="n"/>
      <c r="I48" s="27">
        <f>IF(B48="","",IF(F48="",IF(G48&gt;$G$3,"مفتوحة متأخرة","مفتوحة"),IF(G48&gt;$G$3,"أغلقت متأخرة","أغلقت في الموعد")))</f>
        <v/>
      </c>
    </row>
    <row r="49">
      <c r="A49" s="23">
        <f>IF(C49="","",ROW()-5)</f>
        <v/>
      </c>
      <c r="B49" s="20" t="n"/>
      <c r="C49" s="24" t="n"/>
      <c r="D49" s="25" t="n"/>
      <c r="E49" s="25" t="n"/>
      <c r="F49" s="20" t="n"/>
      <c r="G49" s="26">
        <f>IF(B49="","",IF(F49="",$C$3-B49,F49-B49))</f>
        <v/>
      </c>
      <c r="H49" s="21" t="n"/>
      <c r="I49" s="27">
        <f>IF(B49="","",IF(F49="",IF(G49&gt;$G$3,"مفتوحة متأخرة","مفتوحة"),IF(G49&gt;$G$3,"أغلقت متأخرة","أغلقت في الموعد")))</f>
        <v/>
      </c>
    </row>
    <row r="50">
      <c r="A50" s="23">
        <f>IF(C50="","",ROW()-5)</f>
        <v/>
      </c>
      <c r="B50" s="20" t="n"/>
      <c r="C50" s="24" t="n"/>
      <c r="D50" s="25" t="n"/>
      <c r="E50" s="25" t="n"/>
      <c r="F50" s="20" t="n"/>
      <c r="G50" s="26">
        <f>IF(B50="","",IF(F50="",$C$3-B50,F50-B50))</f>
        <v/>
      </c>
      <c r="H50" s="21" t="n"/>
      <c r="I50" s="27">
        <f>IF(B50="","",IF(F50="",IF(G50&gt;$G$3,"مفتوحة متأخرة","مفتوحة"),IF(G50&gt;$G$3,"أغلقت متأخرة","أغلقت في الموعد")))</f>
        <v/>
      </c>
    </row>
    <row r="51">
      <c r="A51" s="23">
        <f>IF(C51="","",ROW()-5)</f>
        <v/>
      </c>
      <c r="B51" s="20" t="n"/>
      <c r="C51" s="24" t="n"/>
      <c r="D51" s="25" t="n"/>
      <c r="E51" s="25" t="n"/>
      <c r="F51" s="20" t="n"/>
      <c r="G51" s="26">
        <f>IF(B51="","",IF(F51="",$C$3-B51,F51-B51))</f>
        <v/>
      </c>
      <c r="H51" s="21" t="n"/>
      <c r="I51" s="27">
        <f>IF(B51="","",IF(F51="",IF(G51&gt;$G$3,"مفتوحة متأخرة","مفتوحة"),IF(G51&gt;$G$3,"أغلقت متأخرة","أغلقت في الموعد")))</f>
        <v/>
      </c>
    </row>
    <row r="52">
      <c r="A52" s="23">
        <f>IF(C52="","",ROW()-5)</f>
        <v/>
      </c>
      <c r="B52" s="20" t="n"/>
      <c r="C52" s="24" t="n"/>
      <c r="D52" s="25" t="n"/>
      <c r="E52" s="25" t="n"/>
      <c r="F52" s="20" t="n"/>
      <c r="G52" s="26">
        <f>IF(B52="","",IF(F52="",$C$3-B52,F52-B52))</f>
        <v/>
      </c>
      <c r="H52" s="21" t="n"/>
      <c r="I52" s="27">
        <f>IF(B52="","",IF(F52="",IF(G52&gt;$G$3,"مفتوحة متأخرة","مفتوحة"),IF(G52&gt;$G$3,"أغلقت متأخرة","أغلقت في الموعد")))</f>
        <v/>
      </c>
    </row>
    <row r="53">
      <c r="A53" s="23">
        <f>IF(C53="","",ROW()-5)</f>
        <v/>
      </c>
      <c r="B53" s="20" t="n"/>
      <c r="C53" s="24" t="n"/>
      <c r="D53" s="25" t="n"/>
      <c r="E53" s="25" t="n"/>
      <c r="F53" s="20" t="n"/>
      <c r="G53" s="26">
        <f>IF(B53="","",IF(F53="",$C$3-B53,F53-B53))</f>
        <v/>
      </c>
      <c r="H53" s="21" t="n"/>
      <c r="I53" s="27">
        <f>IF(B53="","",IF(F53="",IF(G53&gt;$G$3,"مفتوحة متأخرة","مفتوحة"),IF(G53&gt;$G$3,"أغلقت متأخرة","أغلقت في الموعد")))</f>
        <v/>
      </c>
    </row>
    <row r="54">
      <c r="A54" s="23">
        <f>IF(C54="","",ROW()-5)</f>
        <v/>
      </c>
      <c r="B54" s="20" t="n"/>
      <c r="C54" s="24" t="n"/>
      <c r="D54" s="25" t="n"/>
      <c r="E54" s="25" t="n"/>
      <c r="F54" s="20" t="n"/>
      <c r="G54" s="26">
        <f>IF(B54="","",IF(F54="",$C$3-B54,F54-B54))</f>
        <v/>
      </c>
      <c r="H54" s="21" t="n"/>
      <c r="I54" s="27">
        <f>IF(B54="","",IF(F54="",IF(G54&gt;$G$3,"مفتوحة متأخرة","مفتوحة"),IF(G54&gt;$G$3,"أغلقت متأخرة","أغلقت في الموعد")))</f>
        <v/>
      </c>
    </row>
    <row r="55">
      <c r="A55" s="23">
        <f>IF(C55="","",ROW()-5)</f>
        <v/>
      </c>
      <c r="B55" s="20" t="n"/>
      <c r="C55" s="24" t="n"/>
      <c r="D55" s="25" t="n"/>
      <c r="E55" s="25" t="n"/>
      <c r="F55" s="20" t="n"/>
      <c r="G55" s="26">
        <f>IF(B55="","",IF(F55="",$C$3-B55,F55-B55))</f>
        <v/>
      </c>
      <c r="H55" s="21" t="n"/>
      <c r="I55" s="27">
        <f>IF(B55="","",IF(F55="",IF(G55&gt;$G$3,"مفتوحة متأخرة","مفتوحة"),IF(G55&gt;$G$3,"أغلقت متأخرة","أغلقت في الموعد")))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4">
    <mergeCell ref="A1:I1"/>
    <mergeCell ref="E3:F3"/>
    <mergeCell ref="A3:B3"/>
    <mergeCell ref="A2:I2"/>
  </mergeCells>
  <conditionalFormatting sqref="I6:I55">
    <cfRule type="cellIs" priority="1" operator="equal" dxfId="0">
      <formula>"مفتوحة متأخرة"</formula>
    </cfRule>
    <cfRule type="cellIs" priority="2" operator="equal" dxfId="1">
      <formula>"أغلقت في الموعد"</formula>
    </cfRule>
    <cfRule type="cellIs" priority="3" operator="equal" dxfId="2">
      <formula>"أغلقت متأخرة"</formula>
    </cfRule>
  </conditionalFormatting>
  <dataValidations count="2">
    <dataValidation sqref="D6:D55" showDropDown="0" showInputMessage="0" showErrorMessage="0" allowBlank="1" type="list">
      <formula1>"جودة المنتج,تأخر التسليم,خطأ في الفاتورة,سلوك الموظفين,خدمة ما بعد البيع"</formula1>
    </dataValidation>
    <dataValidation sqref="E6:E55" showDropDown="0" showInputMessage="0" showErrorMessage="0" allowBlank="1" type="list">
      <formula1>"منخفضة,متوسطة,عالية"</formula1>
    </dataValidation>
  </dataValidations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4"/>
  <sheetViews>
    <sheetView showGridLines="0" rightToLeft="1" workbookViewId="0">
      <selection activeCell="A1" sqref="A1"/>
    </sheetView>
  </sheetViews>
  <sheetFormatPr baseColWidth="8" defaultRowHeight="15"/>
  <cols>
    <col width="22" customWidth="1" min="1" max="1"/>
    <col width="10" customWidth="1" min="2" max="2"/>
    <col width="14" customWidth="1" min="3" max="3"/>
    <col width="14" customWidth="1" min="4" max="4"/>
  </cols>
  <sheetData>
    <row r="1" ht="30" customHeight="1">
      <c r="A1" s="15" t="inlineStr">
        <is>
          <t>ملخص الشكاوى</t>
        </is>
      </c>
      <c r="B1" s="16" t="n"/>
      <c r="C1" s="16" t="n"/>
      <c r="D1" s="16" t="n"/>
    </row>
    <row r="4" ht="30" customHeight="1">
      <c r="A4" s="22" t="inlineStr">
        <is>
          <t>التصنيف</t>
        </is>
      </c>
      <c r="B4" s="22" t="inlineStr">
        <is>
          <t>العدد</t>
        </is>
      </c>
      <c r="C4" s="22" t="inlineStr">
        <is>
          <t>التكلفة</t>
        </is>
      </c>
      <c r="D4" s="22" t="inlineStr">
        <is>
          <t>متوسط أيام الحل</t>
        </is>
      </c>
    </row>
    <row r="5">
      <c r="A5" s="18" t="inlineStr">
        <is>
          <t>جودة المنتج</t>
        </is>
      </c>
      <c r="B5" s="26">
        <f>COUNTIF('السجل'!$D$6:$D$55,A5)</f>
        <v/>
      </c>
      <c r="C5" s="26">
        <f>SUMIF('السجل'!$D$6:$D$55,A5,'السجل'!$H$6:$H$55)</f>
        <v/>
      </c>
      <c r="D5" s="28">
        <f>IF(B5=0,"",AVERAGEIF('السجل'!$D$6:$D$55,A5,'السجل'!$G$6:$G$55))</f>
        <v/>
      </c>
    </row>
    <row r="6">
      <c r="A6" s="18" t="inlineStr">
        <is>
          <t>تأخر التسليم</t>
        </is>
      </c>
      <c r="B6" s="26">
        <f>COUNTIF('السجل'!$D$6:$D$55,A6)</f>
        <v/>
      </c>
      <c r="C6" s="26">
        <f>SUMIF('السجل'!$D$6:$D$55,A6,'السجل'!$H$6:$H$55)</f>
        <v/>
      </c>
      <c r="D6" s="28">
        <f>IF(B6=0,"",AVERAGEIF('السجل'!$D$6:$D$55,A6,'السجل'!$G$6:$G$55))</f>
        <v/>
      </c>
    </row>
    <row r="7">
      <c r="A7" s="18" t="inlineStr">
        <is>
          <t>خطأ في الفاتورة</t>
        </is>
      </c>
      <c r="B7" s="26">
        <f>COUNTIF('السجل'!$D$6:$D$55,A7)</f>
        <v/>
      </c>
      <c r="C7" s="26">
        <f>SUMIF('السجل'!$D$6:$D$55,A7,'السجل'!$H$6:$H$55)</f>
        <v/>
      </c>
      <c r="D7" s="28">
        <f>IF(B7=0,"",AVERAGEIF('السجل'!$D$6:$D$55,A7,'السجل'!$G$6:$G$55))</f>
        <v/>
      </c>
    </row>
    <row r="8">
      <c r="A8" s="18" t="inlineStr">
        <is>
          <t>سلوك الموظفين</t>
        </is>
      </c>
      <c r="B8" s="26">
        <f>COUNTIF('السجل'!$D$6:$D$55,A8)</f>
        <v/>
      </c>
      <c r="C8" s="26">
        <f>SUMIF('السجل'!$D$6:$D$55,A8,'السجل'!$H$6:$H$55)</f>
        <v/>
      </c>
      <c r="D8" s="28">
        <f>IF(B8=0,"",AVERAGEIF('السجل'!$D$6:$D$55,A8,'السجل'!$G$6:$G$55))</f>
        <v/>
      </c>
    </row>
    <row r="9">
      <c r="A9" s="18" t="inlineStr">
        <is>
          <t>خدمة ما بعد البيع</t>
        </is>
      </c>
      <c r="B9" s="26">
        <f>COUNTIF('السجل'!$D$6:$D$55,A9)</f>
        <v/>
      </c>
      <c r="C9" s="26">
        <f>SUMIF('السجل'!$D$6:$D$55,A9,'السجل'!$H$6:$H$55)</f>
        <v/>
      </c>
      <c r="D9" s="28">
        <f>IF(B9=0,"",AVERAGEIF('السجل'!$D$6:$D$55,A9,'السجل'!$G$6:$G$55))</f>
        <v/>
      </c>
    </row>
    <row r="10">
      <c r="A10" s="29" t="inlineStr">
        <is>
          <t>الإجمالي</t>
        </is>
      </c>
      <c r="B10" s="30">
        <f>SUM(B5:B9)</f>
        <v/>
      </c>
      <c r="C10" s="30">
        <f>SUM(C5:C9)</f>
        <v/>
      </c>
      <c r="D10" s="31" t="n"/>
    </row>
    <row r="12">
      <c r="A12" s="32" t="inlineStr">
        <is>
          <t>الشكاوى المفتوحة</t>
        </is>
      </c>
      <c r="B12" s="26">
        <f>COUNTIF('السجل'!I6:I55,"مفتوحة")+COUNTIF('السجل'!I6:I55,"مفتوحة متأخرة")</f>
        <v/>
      </c>
    </row>
    <row r="13">
      <c r="A13" s="32" t="inlineStr">
        <is>
          <t>منها متأخرة</t>
        </is>
      </c>
      <c r="B13" s="26">
        <f>COUNTIF('السجل'!I6:I55,"مفتوحة متأخرة")</f>
        <v/>
      </c>
    </row>
    <row r="14">
      <c r="A14" s="18" t="inlineStr">
        <is>
          <t>نسبة الإغلاق في الموعد</t>
        </is>
      </c>
      <c r="B14" s="33">
        <f>IF(COUNTIF('السجل'!I6:I55,"أغلقت في الموعد")+COUNTIF('السجل'!I6:I55,"أغلقت متأخرة")=0,"",COUNTIF('السجل'!I6:I55,"أغلقت في الموعد")/(COUNTIF('السجل'!I6:I55,"أغلقت في الموعد")+COUNTIF('السجل'!I6:I55,"أغلقت متأخرة")))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1">
    <mergeCell ref="A1:D1"/>
  </mergeCell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2026-10-29T10:48:28Z</dcterms:created>
  <dcterms:modified xmlns:dcterms="http://purl.org/dc/terms/" xmlns:xsi="http://www.w3.org/2001/XMLSchema-instance" xsi:type="dcterms:W3CDTF">2026-10-29T10:48:28Z</dcterms:modified>
</cp:coreProperties>
</file>