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2" autoFilterDateGrouping="1"/>
  </bookViews>
  <sheets>
    <sheet xmlns:r="http://schemas.openxmlformats.org/officeDocument/2006/relationships" name="عن المجلة" sheetId="1" state="visible" r:id="rId1"/>
    <sheet xmlns:r="http://schemas.openxmlformats.org/officeDocument/2006/relationships" name="تعليمات" sheetId="2" state="visible" r:id="rId2"/>
    <sheet xmlns:r="http://schemas.openxmlformats.org/officeDocument/2006/relationships" name="الشرائح" sheetId="3" state="visible" r:id="rId3"/>
  </sheets>
  <definedNames>
    <definedName name="_xlnm.Print_Area" localSheetId="2">'الشرائح'!$A$1:$L$38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#,##0;[Red]-#,##0"/>
    <numFmt numFmtId="166" formatCode="0.0"/>
  </numFmts>
  <fonts count="16">
    <font>
      <name val="Calibri"/>
      <family val="2"/>
      <color theme="1"/>
      <sz val="11"/>
      <scheme val="minor"/>
    </font>
    <font>
      <name val="Arial"/>
      <b val="1"/>
      <color rgb="00FFFFFF"/>
      <sz val="24"/>
    </font>
    <font>
      <name val="Arial"/>
      <b val="1"/>
      <color rgb="00B08D57"/>
      <sz val="14"/>
    </font>
    <font>
      <name val="Arial"/>
      <b val="1"/>
      <color rgb="0014213D"/>
      <sz val="14"/>
    </font>
    <font>
      <name val="Arial"/>
      <color rgb="00000000"/>
      <sz val="12"/>
    </font>
    <font>
      <name val="Arial"/>
      <color rgb="000563C1"/>
      <sz val="12"/>
    </font>
    <font>
      <name val="Arial"/>
      <i val="1"/>
      <color rgb="00595959"/>
      <sz val="11"/>
    </font>
    <font>
      <name val="Arial"/>
      <b val="1"/>
      <color rgb="00FFFFFF"/>
      <sz val="18"/>
    </font>
    <font>
      <name val="Arial"/>
      <b val="1"/>
      <color rgb="0014213D"/>
      <sz val="13"/>
    </font>
    <font>
      <name val="Arial"/>
      <b val="1"/>
      <color rgb="00B08D57"/>
      <sz val="11"/>
    </font>
    <font>
      <name val="Arial"/>
      <color rgb="00000000"/>
      <sz val="11"/>
    </font>
    <font>
      <name val="Arial"/>
      <i val="1"/>
      <color rgb="00595959"/>
      <sz val="10"/>
    </font>
    <font>
      <name val="Arial"/>
      <color rgb="000563C1"/>
      <sz val="10"/>
    </font>
    <font>
      <name val="Arial"/>
      <b val="1"/>
      <color rgb="0014213D"/>
      <sz val="16"/>
    </font>
    <font>
      <name val="Arial"/>
      <b val="1"/>
      <color rgb="00000000"/>
      <sz val="11"/>
    </font>
    <font>
      <name val="Arial"/>
      <b val="1"/>
      <color rgb="00FFFFFF"/>
      <sz val="11"/>
    </font>
  </fonts>
  <fills count="5">
    <fill>
      <patternFill/>
    </fill>
    <fill>
      <patternFill patternType="gray125"/>
    </fill>
    <fill>
      <patternFill patternType="solid">
        <fgColor rgb="0014213D"/>
      </patternFill>
    </fill>
    <fill>
      <patternFill patternType="solid">
        <fgColor rgb="00B08D57"/>
      </patternFill>
    </fill>
    <fill>
      <patternFill patternType="solid">
        <fgColor rgb="00FFF2CC"/>
      </patternFill>
    </fill>
  </fills>
  <borders count="3">
    <border>
      <left/>
      <right/>
      <top/>
      <bottom/>
      <diagonal/>
    </border>
    <border>
      <bottom style="medium">
        <color rgb="00B08D57"/>
      </bottom>
    </border>
    <border>
      <left style="thin">
        <color rgb="00C9CDD4"/>
      </left>
      <right style="thin">
        <color rgb="00C9CDD4"/>
      </right>
      <top style="thin">
        <color rgb="00C9CDD4"/>
      </top>
      <bottom style="thin">
        <color rgb="00C9CDD4"/>
      </bottom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0" fillId="0" borderId="0" applyAlignment="1" pivotButton="0" quotePrefix="0" xfId="0">
      <alignment horizontal="right" vertical="center" wrapText="1"/>
    </xf>
    <xf numFmtId="0" fontId="3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horizontal="right" vertical="center" wrapText="1"/>
    </xf>
    <xf numFmtId="0" fontId="5" fillId="0" borderId="0" applyAlignment="1" pivotButton="0" quotePrefix="0" xfId="0">
      <alignment horizontal="right" vertical="center" wrapText="1"/>
    </xf>
    <xf numFmtId="0" fontId="6" fillId="0" borderId="0" applyAlignment="1" pivotButton="0" quotePrefix="0" xfId="0">
      <alignment horizontal="right" vertical="center" wrapText="1"/>
    </xf>
    <xf numFmtId="0" fontId="7" fillId="2" borderId="0" applyAlignment="1" pivotButton="0" quotePrefix="0" xfId="0">
      <alignment horizontal="center" vertical="center"/>
    </xf>
    <xf numFmtId="0" fontId="0" fillId="3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0" fillId="0" borderId="0" applyAlignment="1" pivotButton="0" quotePrefix="0" xfId="0">
      <alignment horizontal="right" vertical="top" wrapText="1"/>
    </xf>
    <xf numFmtId="0" fontId="11" fillId="0" borderId="0" applyAlignment="1" pivotButton="0" quotePrefix="0" xfId="0">
      <alignment wrapText="1"/>
    </xf>
    <xf numFmtId="0" fontId="12" fillId="0" borderId="0" pivotButton="0" quotePrefix="0" xfId="0"/>
    <xf numFmtId="0" fontId="13" fillId="0" borderId="1" applyAlignment="1" pivotButton="0" quotePrefix="0" xfId="0">
      <alignment horizontal="center" vertical="center"/>
    </xf>
    <xf numFmtId="0" fontId="0" fillId="0" borderId="1" pivotButton="0" quotePrefix="0" xfId="0"/>
    <xf numFmtId="0" fontId="11" fillId="0" borderId="0" applyAlignment="1" pivotButton="0" quotePrefix="0" xfId="0">
      <alignment horizontal="right" vertical="center" wrapText="1"/>
    </xf>
    <xf numFmtId="0" fontId="14" fillId="0" borderId="2" applyAlignment="1" pivotButton="0" quotePrefix="0" xfId="0">
      <alignment horizontal="right" vertical="center" wrapText="1"/>
    </xf>
    <xf numFmtId="164" fontId="10" fillId="4" borderId="2" applyAlignment="1" applyProtection="1" pivotButton="0" quotePrefix="0" xfId="0">
      <alignment horizontal="center" vertical="center"/>
      <protection locked="0" hidden="0"/>
    </xf>
    <xf numFmtId="0" fontId="15" fillId="2" borderId="2" applyAlignment="1" pivotButton="0" quotePrefix="0" xfId="0">
      <alignment horizontal="center" vertical="center" wrapText="1"/>
    </xf>
    <xf numFmtId="0" fontId="10" fillId="4" borderId="2" applyAlignment="1" applyProtection="1" pivotButton="0" quotePrefix="0" xfId="0">
      <alignment horizontal="right" vertical="center"/>
      <protection locked="0" hidden="0"/>
    </xf>
    <xf numFmtId="165" fontId="10" fillId="4" borderId="2" applyAlignment="1" applyProtection="1" pivotButton="0" quotePrefix="0" xfId="0">
      <alignment horizontal="center" vertical="center"/>
      <protection locked="0" hidden="0"/>
    </xf>
    <xf numFmtId="165" fontId="10" fillId="0" borderId="2" applyAlignment="1" pivotButton="0" quotePrefix="0" xfId="0">
      <alignment horizontal="center" vertical="center"/>
    </xf>
    <xf numFmtId="166" fontId="10" fillId="0" borderId="2" applyAlignment="1" pivotButton="0" quotePrefix="0" xfId="0">
      <alignment horizontal="center" vertical="center"/>
    </xf>
    <xf numFmtId="0" fontId="10" fillId="0" borderId="2" applyAlignment="1" pivotButton="0" quotePrefix="0" xfId="0">
      <alignment horizontal="center" vertical="center"/>
    </xf>
  </cellXfs>
  <cellStyles count="1">
    <cellStyle name="Normal" xfId="0" builtinId="0" hidden="0"/>
  </cellStyles>
  <dxfs count="2">
    <dxf>
      <font>
        <name val="Arial"/>
        <b val="1"/>
        <color rgb="00274E13"/>
      </font>
      <fill>
        <patternFill patternType="solid">
          <fgColor rgb="00D9EAD3"/>
        </patternFill>
      </fill>
    </dxf>
    <dxf>
      <font>
        <name val="Arial"/>
        <b val="1"/>
        <color rgb="009C0006"/>
      </font>
      <fill>
        <patternFill patternType="solid">
          <fgColor rgb="00F8D7D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القيمة الدائمة مقابل تكلفة الاكتساب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'الشرائح'!I5</f>
            </strRef>
          </tx>
          <spPr>
            <a:solidFill xmlns:a="http://schemas.openxmlformats.org/drawingml/2006/main">
              <a:srgbClr val="14213D"/>
            </a:solidFill>
            <a:ln xmlns:a="http://schemas.openxmlformats.org/drawingml/2006/main">
              <a:solidFill>
                <a:srgbClr val="14213D"/>
              </a:solidFill>
              <a:prstDash val="solid"/>
            </a:ln>
          </spPr>
          <cat>
            <numRef>
              <f>'الشرائح'!$A$6:$A$10</f>
            </numRef>
          </cat>
          <val>
            <numRef>
              <f>'الشرائح'!$I$6:$I$10</f>
            </numRef>
          </val>
        </ser>
        <ser>
          <idx val="1"/>
          <order val="1"/>
          <tx>
            <strRef>
              <f>'الشرائح'!F5</f>
            </strRef>
          </tx>
          <spPr>
            <a:solidFill xmlns:a="http://schemas.openxmlformats.org/drawingml/2006/main">
              <a:srgbClr val="B08D57"/>
            </a:solidFill>
            <a:ln xmlns:a="http://schemas.openxmlformats.org/drawingml/2006/main">
              <a:solidFill>
                <a:srgbClr val="B08D57"/>
              </a:solidFill>
              <a:prstDash val="solid"/>
            </a:ln>
          </spPr>
          <cat>
            <numRef>
              <f>'الشرائح'!$A$6:$A$10</f>
            </numRef>
          </cat>
          <val>
            <numRef>
              <f>'الشرائح'!$F$6:$F$10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21</row>
      <rowOff>0</rowOff>
    </from>
    <ext cx="648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aam-web.com" TargetMode="Externa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2"/>
  <sheetViews>
    <sheetView showGridLines="0" rightToLeft="1" workbookViewId="0">
      <selection activeCell="A1" sqref="A1"/>
    </sheetView>
  </sheetViews>
  <sheetFormatPr baseColWidth="8" defaultRowHeight="15"/>
  <cols>
    <col width="100" customWidth="1" min="1" max="1"/>
  </cols>
  <sheetData>
    <row r="1" ht="40" customHeight="1">
      <c r="A1" s="1" t="inlineStr">
        <is>
          <t>مجلة المحاسب العربي</t>
        </is>
      </c>
    </row>
    <row r="2" ht="22" customHeight="1">
      <c r="A2" s="2" t="inlineStr">
        <is>
          <t>www.aam-web.com</t>
        </is>
      </c>
    </row>
    <row r="3" ht="8" customHeight="1">
      <c r="A3" s="3" t="n"/>
    </row>
    <row r="4" ht="22" customHeight="1">
      <c r="A4" s="4" t="inlineStr">
        <is>
          <t>من نحن</t>
        </is>
      </c>
    </row>
    <row r="5" ht="36" customHeight="1">
      <c r="A5" s="5" t="inlineStr">
        <is>
          <t>مجلة المحاسب العربي موقع عربي متخصص في المحاسبة والمالية، يقدّم للمحاسبين وأصحاب الأعمال مقالات وشروحًا للمعايير، وقوالب إكسيل وأدوات مالية مجانية.</t>
        </is>
      </c>
    </row>
    <row r="6" ht="8" customHeight="1">
      <c r="A6" s="3" t="n"/>
    </row>
    <row r="7" ht="22" customHeight="1">
      <c r="A7" s="4" t="inlineStr">
        <is>
          <t>ماذا تجد على الموقع</t>
        </is>
      </c>
    </row>
    <row r="8" ht="20" customHeight="1">
      <c r="A8" s="6" t="inlineStr">
        <is>
          <t>•  قوالب إكسيل جاهزة للتحميل المجاني: https://www.aam-web.com/templates</t>
        </is>
      </c>
    </row>
    <row r="9" ht="20" customHeight="1">
      <c r="A9" s="6" t="inlineStr">
        <is>
          <t>•  أدوات مالية مجانية: الزكاة، ضريبة القيمة المضافة، الإهلاك، القروض: https://www.aam-web.com/tools</t>
        </is>
      </c>
    </row>
    <row r="10" ht="20" customHeight="1">
      <c r="A10" s="5" t="inlineStr">
        <is>
          <t>•  شروح المعايير الدولية والمصرية ومقالات المحاسبة العملية</t>
        </is>
      </c>
    </row>
    <row r="11" ht="8" customHeight="1">
      <c r="A11" s="3" t="n"/>
    </row>
    <row r="12" ht="20" customHeight="1">
      <c r="A12" s="7" t="inlineStr">
        <is>
          <t>هذا القالب مجاني للاستخدام في عملك. نرجو عدم إعادة بيعه أو نشره باسم آخر.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hyperlinks>
    <hyperlink xmlns:r="http://schemas.openxmlformats.org/officeDocument/2006/relationships" ref="A2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showGridLines="0" rightToLeft="1" workbookViewId="0">
      <selection activeCell="A1" sqref="A1"/>
    </sheetView>
  </sheetViews>
  <sheetFormatPr baseColWidth="8" defaultRowHeight="15"/>
  <cols>
    <col width="4" customWidth="1" min="1" max="1"/>
    <col width="96" customWidth="1" min="2" max="2"/>
  </cols>
  <sheetData>
    <row r="1" ht="34" customHeight="1">
      <c r="A1" s="8" t="inlineStr">
        <is>
          <t>القيمة الدائمة للعميل CLV مقابل تكلفة اكتسابه</t>
        </is>
      </c>
    </row>
    <row r="2" ht="4" customHeight="1">
      <c r="A2" s="9" t="n"/>
    </row>
    <row r="4" ht="22" customHeight="1">
      <c r="B4" s="10" t="inlineStr">
        <is>
          <t>فكرة القالب</t>
        </is>
      </c>
    </row>
    <row r="5" ht="50" customHeight="1">
      <c r="A5" s="11" t="inlineStr">
        <is>
          <t>•</t>
        </is>
      </c>
      <c r="B5" s="12" t="inlineStr">
        <is>
          <t>يحسب لكل شريحة عملاء الربح السنوي من العميل (متوسط الطلب × عدد الطلبات × هامش مجمل الربح)، ومتوسط عمر العميل من نسبة الاحتفاظ، والقيمة الدائمة المخصومة، ويقارنها بتكلفة اكتساب العميل وفترة استردادها.</t>
        </is>
      </c>
    </row>
    <row r="6" ht="22" customHeight="1">
      <c r="B6" s="10" t="inlineStr">
        <is>
          <t>خطوات الاستخدام</t>
        </is>
      </c>
    </row>
    <row r="7" ht="34" customHeight="1">
      <c r="A7" s="11" t="inlineStr">
        <is>
          <t>•</t>
        </is>
      </c>
      <c r="B7" s="12" t="inlineStr">
        <is>
          <t>اكتب معدل الخصم أعلى ورقة «الشرائح»، ثم لكل شريحة متوسط قيمة الطلب وعدد الطلبات سنويًا وهامش مجمل الربح ونسبة الاحتفاظ السنوية وتكلفة اكتساب العميل الجديد.</t>
        </is>
      </c>
    </row>
    <row r="8" ht="22" customHeight="1">
      <c r="B8" s="10" t="inlineStr">
        <is>
          <t>ملاحظات</t>
        </is>
      </c>
    </row>
    <row r="9" ht="34" customHeight="1">
      <c r="A9" s="11" t="inlineStr">
        <is>
          <t>•</t>
        </is>
      </c>
      <c r="B9" s="12" t="inlineStr">
        <is>
          <t>نسبة الاحتفاظ = العملاء الباقون في نهاية السنة ÷ عملاء أول السنة. نسبة CLV إلى CAC فوق 3 تعني أن الإنفاق على الاكتساب مجدٍ، وأقل من 1 تعني خسارة في كل عميل جديد.</t>
        </is>
      </c>
    </row>
    <row r="11" ht="30" customHeight="1">
      <c r="B11" s="13" t="inlineStr">
        <is>
          <t>الخلايا الصفراء للإدخال، وباقي الخلايا معادلات محمية حتى لا تُمسح بالخطأ. لإلغاء الحماية: مراجعة ← إلغاء حماية الورقة (بدون كلمة مرور).</t>
        </is>
      </c>
    </row>
    <row r="12">
      <c r="B12" s="14" t="inlineStr">
        <is>
          <t>قوالب أخرى مجانية: https://www.aam-web.com/templates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2">
    <mergeCell ref="A2:B2"/>
    <mergeCell ref="A1:B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L20"/>
  <sheetViews>
    <sheetView showGridLines="0" rightToLeft="1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2" customWidth="1" min="2" max="2"/>
    <col width="10" customWidth="1" min="3" max="3"/>
    <col width="10" customWidth="1" min="4" max="4"/>
    <col width="10" customWidth="1" min="5" max="5"/>
    <col width="12" customWidth="1" min="6" max="6"/>
    <col width="13" customWidth="1" min="7" max="7"/>
    <col width="10" customWidth="1" min="8" max="8"/>
    <col width="14" customWidth="1" min="9" max="9"/>
    <col width="10" customWidth="1" min="10" max="10"/>
    <col width="11" customWidth="1" min="11" max="11"/>
    <col width="12" customWidth="1" min="12" max="12"/>
  </cols>
  <sheetData>
    <row r="1" ht="30" customHeight="1">
      <c r="A1" s="15" t="inlineStr">
        <is>
          <t>القيمة الدائمة للعميل حسب الشريحة</t>
        </is>
      </c>
      <c r="B1" s="16" t="n"/>
      <c r="C1" s="16" t="n"/>
      <c r="D1" s="16" t="n"/>
      <c r="E1" s="16" t="n"/>
      <c r="F1" s="16" t="n"/>
      <c r="G1" s="16" t="n"/>
      <c r="H1" s="16" t="n"/>
      <c r="I1" s="16" t="n"/>
      <c r="J1" s="16" t="n"/>
      <c r="K1" s="16" t="n"/>
      <c r="L1" s="16" t="n"/>
    </row>
    <row r="2" ht="30" customHeight="1">
      <c r="A2" s="17" t="inlineStr">
        <is>
          <t>الخلايا الصفراء للإدخال.</t>
        </is>
      </c>
    </row>
    <row r="3">
      <c r="A3" s="18" t="inlineStr">
        <is>
          <t>معدل الخصم السنوي</t>
        </is>
      </c>
      <c r="B3" s="19" t="n">
        <v>0.15</v>
      </c>
    </row>
    <row r="5" ht="44" customHeight="1">
      <c r="A5" s="20" t="inlineStr">
        <is>
          <t>الشريحة</t>
        </is>
      </c>
      <c r="B5" s="20" t="inlineStr">
        <is>
          <t>متوسط قيمة الطلب</t>
        </is>
      </c>
      <c r="C5" s="20" t="inlineStr">
        <is>
          <t>طلبات سنويًا</t>
        </is>
      </c>
      <c r="D5" s="20" t="inlineStr">
        <is>
          <t>هامش مجمل الربح</t>
        </is>
      </c>
      <c r="E5" s="20" t="inlineStr">
        <is>
          <t>نسبة الاحتفاظ</t>
        </is>
      </c>
      <c r="F5" s="20" t="inlineStr">
        <is>
          <t>تكلفة الاكتساب</t>
        </is>
      </c>
      <c r="G5" s="20" t="inlineStr">
        <is>
          <t>هامش العميل السنوي</t>
        </is>
      </c>
      <c r="H5" s="20" t="inlineStr">
        <is>
          <t>متوسط العمر (سنة)</t>
        </is>
      </c>
      <c r="I5" s="20" t="inlineStr">
        <is>
          <t>القيمة الدائمة CLV</t>
        </is>
      </c>
      <c r="J5" s="20" t="inlineStr">
        <is>
          <t>CLV ÷ CAC</t>
        </is>
      </c>
      <c r="K5" s="20" t="inlineStr">
        <is>
          <t>استرداد CAC (شهر)</t>
        </is>
      </c>
      <c r="L5" s="20" t="inlineStr">
        <is>
          <t>التقييم</t>
        </is>
      </c>
    </row>
    <row r="6">
      <c r="A6" s="21" t="inlineStr">
        <is>
          <t>عملاء الشركات الكبرى</t>
        </is>
      </c>
      <c r="B6" s="22" t="n">
        <v>18500</v>
      </c>
      <c r="C6" s="22" t="n">
        <v>6</v>
      </c>
      <c r="D6" s="19" t="n">
        <v>0.32</v>
      </c>
      <c r="E6" s="19" t="n">
        <v>0.85</v>
      </c>
      <c r="F6" s="22" t="n">
        <v>22000</v>
      </c>
      <c r="G6" s="23">
        <f>IF(A6="","",N(B6)*N(C6)*N(D6))</f>
        <v/>
      </c>
      <c r="H6" s="24">
        <f>IF(OR(A6="",N(E6)&gt;=1),"",1/(1-N(E6)))</f>
        <v/>
      </c>
      <c r="I6" s="23">
        <f>IF(G6="","",G6*(1+$B$3)/(1+$B$3-N(E6)))</f>
        <v/>
      </c>
      <c r="J6" s="24">
        <f>IF(OR(I6="",N(F6)=0),"",I6/F6)</f>
        <v/>
      </c>
      <c r="K6" s="24">
        <f>IF(OR(G6="",N(G6)=0),"",N(F6)/(G6/12))</f>
        <v/>
      </c>
      <c r="L6" s="25">
        <f>IF(J6="","",IF(J6&gt;=3,"ممتاز",IF(J6&gt;=1,"مقبول","خاسر")))</f>
        <v/>
      </c>
    </row>
    <row r="7">
      <c r="A7" s="21" t="inlineStr">
        <is>
          <t>عملاء الشركات الصغيرة</t>
        </is>
      </c>
      <c r="B7" s="22" t="n">
        <v>4200</v>
      </c>
      <c r="C7" s="22" t="n">
        <v>10</v>
      </c>
      <c r="D7" s="19" t="n">
        <v>0.35</v>
      </c>
      <c r="E7" s="19" t="n">
        <v>0.7</v>
      </c>
      <c r="F7" s="22" t="n">
        <v>6500</v>
      </c>
      <c r="G7" s="23">
        <f>IF(A7="","",N(B7)*N(C7)*N(D7))</f>
        <v/>
      </c>
      <c r="H7" s="24">
        <f>IF(OR(A7="",N(E7)&gt;=1),"",1/(1-N(E7)))</f>
        <v/>
      </c>
      <c r="I7" s="23">
        <f>IF(G7="","",G7*(1+$B$3)/(1+$B$3-N(E7)))</f>
        <v/>
      </c>
      <c r="J7" s="24">
        <f>IF(OR(I7="",N(F7)=0),"",I7/F7)</f>
        <v/>
      </c>
      <c r="K7" s="24">
        <f>IF(OR(G7="",N(G7)=0),"",N(F7)/(G7/12))</f>
        <v/>
      </c>
      <c r="L7" s="25">
        <f>IF(J7="","",IF(J7&gt;=3,"ممتاز",IF(J7&gt;=1,"مقبول","خاسر")))</f>
        <v/>
      </c>
    </row>
    <row r="8">
      <c r="A8" s="21" t="inlineStr">
        <is>
          <t>المطاعم والكافيهات</t>
        </is>
      </c>
      <c r="B8" s="22" t="n">
        <v>2600</v>
      </c>
      <c r="C8" s="22" t="n">
        <v>24</v>
      </c>
      <c r="D8" s="19" t="n">
        <v>0.3</v>
      </c>
      <c r="E8" s="19" t="n">
        <v>0.6</v>
      </c>
      <c r="F8" s="22" t="n">
        <v>4800</v>
      </c>
      <c r="G8" s="23">
        <f>IF(A8="","",N(B8)*N(C8)*N(D8))</f>
        <v/>
      </c>
      <c r="H8" s="24">
        <f>IF(OR(A8="",N(E8)&gt;=1),"",1/(1-N(E8)))</f>
        <v/>
      </c>
      <c r="I8" s="23">
        <f>IF(G8="","",G8*(1+$B$3)/(1+$B$3-N(E8)))</f>
        <v/>
      </c>
      <c r="J8" s="24">
        <f>IF(OR(I8="",N(F8)=0),"",I8/F8)</f>
        <v/>
      </c>
      <c r="K8" s="24">
        <f>IF(OR(G8="",N(G8)=0),"",N(F8)/(G8/12))</f>
        <v/>
      </c>
      <c r="L8" s="25">
        <f>IF(J8="","",IF(J8&gt;=3,"ممتاز",IF(J8&gt;=1,"مقبول","خاسر")))</f>
        <v/>
      </c>
    </row>
    <row r="9">
      <c r="A9" s="21" t="inlineStr">
        <is>
          <t>البيع الإلكتروني للأفراد</t>
        </is>
      </c>
      <c r="B9" s="22" t="n">
        <v>650</v>
      </c>
      <c r="C9" s="22" t="n">
        <v>3</v>
      </c>
      <c r="D9" s="19" t="n">
        <v>0.4</v>
      </c>
      <c r="E9" s="19" t="n">
        <v>0.35</v>
      </c>
      <c r="F9" s="22" t="n">
        <v>420</v>
      </c>
      <c r="G9" s="23">
        <f>IF(A9="","",N(B9)*N(C9)*N(D9))</f>
        <v/>
      </c>
      <c r="H9" s="24">
        <f>IF(OR(A9="",N(E9)&gt;=1),"",1/(1-N(E9)))</f>
        <v/>
      </c>
      <c r="I9" s="23">
        <f>IF(G9="","",G9*(1+$B$3)/(1+$B$3-N(E9)))</f>
        <v/>
      </c>
      <c r="J9" s="24">
        <f>IF(OR(I9="",N(F9)=0),"",I9/F9)</f>
        <v/>
      </c>
      <c r="K9" s="24">
        <f>IF(OR(G9="",N(G9)=0),"",N(F9)/(G9/12))</f>
        <v/>
      </c>
      <c r="L9" s="25">
        <f>IF(J9="","",IF(J9&gt;=3,"ممتاز",IF(J9&gt;=1,"مقبول","خاسر")))</f>
        <v/>
      </c>
    </row>
    <row r="10">
      <c r="A10" s="21" t="inlineStr">
        <is>
          <t>الموزعون</t>
        </is>
      </c>
      <c r="B10" s="22" t="n">
        <v>52000</v>
      </c>
      <c r="C10" s="22" t="n">
        <v>8</v>
      </c>
      <c r="D10" s="19" t="n">
        <v>0.18</v>
      </c>
      <c r="E10" s="19" t="n">
        <v>0.9</v>
      </c>
      <c r="F10" s="22" t="n">
        <v>35000</v>
      </c>
      <c r="G10" s="23">
        <f>IF(A10="","",N(B10)*N(C10)*N(D10))</f>
        <v/>
      </c>
      <c r="H10" s="24">
        <f>IF(OR(A10="",N(E10)&gt;=1),"",1/(1-N(E10)))</f>
        <v/>
      </c>
      <c r="I10" s="23">
        <f>IF(G10="","",G10*(1+$B$3)/(1+$B$3-N(E10)))</f>
        <v/>
      </c>
      <c r="J10" s="24">
        <f>IF(OR(I10="",N(F10)=0),"",I10/F10)</f>
        <v/>
      </c>
      <c r="K10" s="24">
        <f>IF(OR(G10="",N(G10)=0),"",N(F10)/(G10/12))</f>
        <v/>
      </c>
      <c r="L10" s="25">
        <f>IF(J10="","",IF(J10&gt;=3,"ممتاز",IF(J10&gt;=1,"مقبول","خاسر")))</f>
        <v/>
      </c>
    </row>
    <row r="11">
      <c r="A11" s="21" t="n"/>
      <c r="B11" s="22" t="n"/>
      <c r="C11" s="22" t="n"/>
      <c r="D11" s="19" t="n"/>
      <c r="E11" s="19" t="n"/>
      <c r="F11" s="22" t="n"/>
      <c r="G11" s="23">
        <f>IF(A11="","",N(B11)*N(C11)*N(D11))</f>
        <v/>
      </c>
      <c r="H11" s="24">
        <f>IF(OR(A11="",N(E11)&gt;=1),"",1/(1-N(E11)))</f>
        <v/>
      </c>
      <c r="I11" s="23">
        <f>IF(G11="","",G11*(1+$B$3)/(1+$B$3-N(E11)))</f>
        <v/>
      </c>
      <c r="J11" s="24">
        <f>IF(OR(I11="",N(F11)=0),"",I11/F11)</f>
        <v/>
      </c>
      <c r="K11" s="24">
        <f>IF(OR(G11="",N(G11)=0),"",N(F11)/(G11/12))</f>
        <v/>
      </c>
      <c r="L11" s="25">
        <f>IF(J11="","",IF(J11&gt;=3,"ممتاز",IF(J11&gt;=1,"مقبول","خاسر")))</f>
        <v/>
      </c>
    </row>
    <row r="12">
      <c r="A12" s="21" t="n"/>
      <c r="B12" s="22" t="n"/>
      <c r="C12" s="22" t="n"/>
      <c r="D12" s="19" t="n"/>
      <c r="E12" s="19" t="n"/>
      <c r="F12" s="22" t="n"/>
      <c r="G12" s="23">
        <f>IF(A12="","",N(B12)*N(C12)*N(D12))</f>
        <v/>
      </c>
      <c r="H12" s="24">
        <f>IF(OR(A12="",N(E12)&gt;=1),"",1/(1-N(E12)))</f>
        <v/>
      </c>
      <c r="I12" s="23">
        <f>IF(G12="","",G12*(1+$B$3)/(1+$B$3-N(E12)))</f>
        <v/>
      </c>
      <c r="J12" s="24">
        <f>IF(OR(I12="",N(F12)=0),"",I12/F12)</f>
        <v/>
      </c>
      <c r="K12" s="24">
        <f>IF(OR(G12="",N(G12)=0),"",N(F12)/(G12/12))</f>
        <v/>
      </c>
      <c r="L12" s="25">
        <f>IF(J12="","",IF(J12&gt;=3,"ممتاز",IF(J12&gt;=1,"مقبول","خاسر")))</f>
        <v/>
      </c>
    </row>
    <row r="13">
      <c r="A13" s="21" t="n"/>
      <c r="B13" s="22" t="n"/>
      <c r="C13" s="22" t="n"/>
      <c r="D13" s="19" t="n"/>
      <c r="E13" s="19" t="n"/>
      <c r="F13" s="22" t="n"/>
      <c r="G13" s="23">
        <f>IF(A13="","",N(B13)*N(C13)*N(D13))</f>
        <v/>
      </c>
      <c r="H13" s="24">
        <f>IF(OR(A13="",N(E13)&gt;=1),"",1/(1-N(E13)))</f>
        <v/>
      </c>
      <c r="I13" s="23">
        <f>IF(G13="","",G13*(1+$B$3)/(1+$B$3-N(E13)))</f>
        <v/>
      </c>
      <c r="J13" s="24">
        <f>IF(OR(I13="",N(F13)=0),"",I13/F13)</f>
        <v/>
      </c>
      <c r="K13" s="24">
        <f>IF(OR(G13="",N(G13)=0),"",N(F13)/(G13/12))</f>
        <v/>
      </c>
      <c r="L13" s="25">
        <f>IF(J13="","",IF(J13&gt;=3,"ممتاز",IF(J13&gt;=1,"مقبول","خاسر")))</f>
        <v/>
      </c>
    </row>
    <row r="14">
      <c r="A14" s="21" t="n"/>
      <c r="B14" s="22" t="n"/>
      <c r="C14" s="22" t="n"/>
      <c r="D14" s="19" t="n"/>
      <c r="E14" s="19" t="n"/>
      <c r="F14" s="22" t="n"/>
      <c r="G14" s="23">
        <f>IF(A14="","",N(B14)*N(C14)*N(D14))</f>
        <v/>
      </c>
      <c r="H14" s="24">
        <f>IF(OR(A14="",N(E14)&gt;=1),"",1/(1-N(E14)))</f>
        <v/>
      </c>
      <c r="I14" s="23">
        <f>IF(G14="","",G14*(1+$B$3)/(1+$B$3-N(E14)))</f>
        <v/>
      </c>
      <c r="J14" s="24">
        <f>IF(OR(I14="",N(F14)=0),"",I14/F14)</f>
        <v/>
      </c>
      <c r="K14" s="24">
        <f>IF(OR(G14="",N(G14)=0),"",N(F14)/(G14/12))</f>
        <v/>
      </c>
      <c r="L14" s="25">
        <f>IF(J14="","",IF(J14&gt;=3,"ممتاز",IF(J14&gt;=1,"مقبول","خاسر")))</f>
        <v/>
      </c>
    </row>
    <row r="15">
      <c r="A15" s="21" t="n"/>
      <c r="B15" s="22" t="n"/>
      <c r="C15" s="22" t="n"/>
      <c r="D15" s="19" t="n"/>
      <c r="E15" s="19" t="n"/>
      <c r="F15" s="22" t="n"/>
      <c r="G15" s="23">
        <f>IF(A15="","",N(B15)*N(C15)*N(D15))</f>
        <v/>
      </c>
      <c r="H15" s="24">
        <f>IF(OR(A15="",N(E15)&gt;=1),"",1/(1-N(E15)))</f>
        <v/>
      </c>
      <c r="I15" s="23">
        <f>IF(G15="","",G15*(1+$B$3)/(1+$B$3-N(E15)))</f>
        <v/>
      </c>
      <c r="J15" s="24">
        <f>IF(OR(I15="",N(F15)=0),"",I15/F15)</f>
        <v/>
      </c>
      <c r="K15" s="24">
        <f>IF(OR(G15="",N(G15)=0),"",N(F15)/(G15/12))</f>
        <v/>
      </c>
      <c r="L15" s="25">
        <f>IF(J15="","",IF(J15&gt;=3,"ممتاز",IF(J15&gt;=1,"مقبول","خاسر")))</f>
        <v/>
      </c>
    </row>
    <row r="16">
      <c r="A16" s="21" t="n"/>
      <c r="B16" s="22" t="n"/>
      <c r="C16" s="22" t="n"/>
      <c r="D16" s="19" t="n"/>
      <c r="E16" s="19" t="n"/>
      <c r="F16" s="22" t="n"/>
      <c r="G16" s="23">
        <f>IF(A16="","",N(B16)*N(C16)*N(D16))</f>
        <v/>
      </c>
      <c r="H16" s="24">
        <f>IF(OR(A16="",N(E16)&gt;=1),"",1/(1-N(E16)))</f>
        <v/>
      </c>
      <c r="I16" s="23">
        <f>IF(G16="","",G16*(1+$B$3)/(1+$B$3-N(E16)))</f>
        <v/>
      </c>
      <c r="J16" s="24">
        <f>IF(OR(I16="",N(F16)=0),"",I16/F16)</f>
        <v/>
      </c>
      <c r="K16" s="24">
        <f>IF(OR(G16="",N(G16)=0),"",N(F16)/(G16/12))</f>
        <v/>
      </c>
      <c r="L16" s="25">
        <f>IF(J16="","",IF(J16&gt;=3,"ممتاز",IF(J16&gt;=1,"مقبول","خاسر")))</f>
        <v/>
      </c>
    </row>
    <row r="17">
      <c r="A17" s="21" t="n"/>
      <c r="B17" s="22" t="n"/>
      <c r="C17" s="22" t="n"/>
      <c r="D17" s="19" t="n"/>
      <c r="E17" s="19" t="n"/>
      <c r="F17" s="22" t="n"/>
      <c r="G17" s="23">
        <f>IF(A17="","",N(B17)*N(C17)*N(D17))</f>
        <v/>
      </c>
      <c r="H17" s="24">
        <f>IF(OR(A17="",N(E17)&gt;=1),"",1/(1-N(E17)))</f>
        <v/>
      </c>
      <c r="I17" s="23">
        <f>IF(G17="","",G17*(1+$B$3)/(1+$B$3-N(E17)))</f>
        <v/>
      </c>
      <c r="J17" s="24">
        <f>IF(OR(I17="",N(F17)=0),"",I17/F17)</f>
        <v/>
      </c>
      <c r="K17" s="24">
        <f>IF(OR(G17="",N(G17)=0),"",N(F17)/(G17/12))</f>
        <v/>
      </c>
      <c r="L17" s="25">
        <f>IF(J17="","",IF(J17&gt;=3,"ممتاز",IF(J17&gt;=1,"مقبول","خاسر")))</f>
        <v/>
      </c>
    </row>
    <row r="18">
      <c r="A18" s="21" t="n"/>
      <c r="B18" s="22" t="n"/>
      <c r="C18" s="22" t="n"/>
      <c r="D18" s="19" t="n"/>
      <c r="E18" s="19" t="n"/>
      <c r="F18" s="22" t="n"/>
      <c r="G18" s="23">
        <f>IF(A18="","",N(B18)*N(C18)*N(D18))</f>
        <v/>
      </c>
      <c r="H18" s="24">
        <f>IF(OR(A18="",N(E18)&gt;=1),"",1/(1-N(E18)))</f>
        <v/>
      </c>
      <c r="I18" s="23">
        <f>IF(G18="","",G18*(1+$B$3)/(1+$B$3-N(E18)))</f>
        <v/>
      </c>
      <c r="J18" s="24">
        <f>IF(OR(I18="",N(F18)=0),"",I18/F18)</f>
        <v/>
      </c>
      <c r="K18" s="24">
        <f>IF(OR(G18="",N(G18)=0),"",N(F18)/(G18/12))</f>
        <v/>
      </c>
      <c r="L18" s="25">
        <f>IF(J18="","",IF(J18&gt;=3,"ممتاز",IF(J18&gt;=1,"مقبول","خاسر")))</f>
        <v/>
      </c>
    </row>
    <row r="19">
      <c r="A19" s="21" t="n"/>
      <c r="B19" s="22" t="n"/>
      <c r="C19" s="22" t="n"/>
      <c r="D19" s="19" t="n"/>
      <c r="E19" s="19" t="n"/>
      <c r="F19" s="22" t="n"/>
      <c r="G19" s="23">
        <f>IF(A19="","",N(B19)*N(C19)*N(D19))</f>
        <v/>
      </c>
      <c r="H19" s="24">
        <f>IF(OR(A19="",N(E19)&gt;=1),"",1/(1-N(E19)))</f>
        <v/>
      </c>
      <c r="I19" s="23">
        <f>IF(G19="","",G19*(1+$B$3)/(1+$B$3-N(E19)))</f>
        <v/>
      </c>
      <c r="J19" s="24">
        <f>IF(OR(I19="",N(F19)=0),"",I19/F19)</f>
        <v/>
      </c>
      <c r="K19" s="24">
        <f>IF(OR(G19="",N(G19)=0),"",N(F19)/(G19/12))</f>
        <v/>
      </c>
      <c r="L19" s="25">
        <f>IF(J19="","",IF(J19&gt;=3,"ممتاز",IF(J19&gt;=1,"مقبول","خاسر")))</f>
        <v/>
      </c>
    </row>
    <row r="20">
      <c r="A20" s="21" t="n"/>
      <c r="B20" s="22" t="n"/>
      <c r="C20" s="22" t="n"/>
      <c r="D20" s="19" t="n"/>
      <c r="E20" s="19" t="n"/>
      <c r="F20" s="22" t="n"/>
      <c r="G20" s="23">
        <f>IF(A20="","",N(B20)*N(C20)*N(D20))</f>
        <v/>
      </c>
      <c r="H20" s="24">
        <f>IF(OR(A20="",N(E20)&gt;=1),"",1/(1-N(E20)))</f>
        <v/>
      </c>
      <c r="I20" s="23">
        <f>IF(G20="","",G20*(1+$B$3)/(1+$B$3-N(E20)))</f>
        <v/>
      </c>
      <c r="J20" s="24">
        <f>IF(OR(I20="",N(F20)=0),"",I20/F20)</f>
        <v/>
      </c>
      <c r="K20" s="24">
        <f>IF(OR(G20="",N(G20)=0),"",N(F20)/(G20/12))</f>
        <v/>
      </c>
      <c r="L20" s="25">
        <f>IF(J20="","",IF(J20&gt;=3,"ممتاز",IF(J20&gt;=1,"مقبول","خاسر")))</f>
        <v/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2">
    <mergeCell ref="A2:L2"/>
    <mergeCell ref="A1:L1"/>
  </mergeCells>
  <conditionalFormatting sqref="L6:L20">
    <cfRule type="cellIs" priority="1" operator="equal" dxfId="0">
      <formula>"ممتاز"</formula>
    </cfRule>
    <cfRule type="cellIs" priority="2" operator="equal" dxfId="1">
      <formula>"خاسر"</formula>
    </cfRule>
  </conditionalFormatting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2026-10-29T11:00:02Z</dcterms:created>
  <dcterms:modified xmlns:dcterms="http://purl.org/dc/terms/" xmlns:xsi="http://www.w3.org/2001/XMLSchema-instance" xsi:type="dcterms:W3CDTF">2026-10-29T11:00:02Z</dcterms:modified>
</cp:coreProperties>
</file>