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طباء" sheetId="3" state="visible" r:id="rId3"/>
  </sheets>
  <definedNames>
    <definedName name="_xlnm.Print_Area" localSheetId="2">'الأطباء'!$A$1:$K$44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نصيب المركز من كل طبيب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'الأطباء'!I5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'الأطباء'!$A$6:$A$11</f>
            </numRef>
          </cat>
          <val>
            <numRef>
              <f>'الأطباء'!$I$6:$I$11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27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إيرادات وربحية العيادة لكل طبيب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لمراكز ومجمعات العيادات التي تقسم الإيراد مع الأطباء بنسبة: يحسب لكل طبيب إيراد الكشوفات والإجراءات، ونصيب الطبيب ونصيب المركز، ومتوسط الإيراد للكشف، وترتيب الأطباء، ثم ربح المركز بعد مصروفاته الثابتة.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مصروفات المركز الثابتة الشهرية (إيجار، رواتب التمريض والاستقبال، مرافق) أعلى ورقة «الأطباء».</t>
        </is>
      </c>
    </row>
    <row r="8" ht="34" customHeight="1">
      <c r="A8" s="11" t="inlineStr">
        <is>
          <t>•</t>
        </is>
      </c>
      <c r="B8" s="12" t="inlineStr">
        <is>
          <t>لكل طبيب اكتب التخصص وعدد الكشوفات وسعر الكشف وإيراد الإجراءات (أشعة، عمليات صغرى، جلسات) ونسبة الطبيب من الإيراد.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في بعض المراكز تختلف نسبة الطبيب بين الكشف والإجراءات أو تُخصم تكلفة المستهلكات قبل القسمة؛ عدّل المعادلات حسب العقد. راقب الطبيب صاحب أعلى مساهمة لا أعلى إيراد فقط.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0" customWidth="1" min="4" max="4"/>
    <col width="13" customWidth="1" min="5" max="5"/>
    <col width="13" customWidth="1" min="6" max="6"/>
    <col width="10" customWidth="1" min="7" max="7"/>
    <col width="13" customWidth="1" min="8" max="8"/>
    <col width="13" customWidth="1" min="9" max="9"/>
    <col width="11" customWidth="1" min="10" max="10"/>
    <col width="8" customWidth="1" min="11" max="11"/>
  </cols>
  <sheetData>
    <row r="1" ht="30" customHeight="1">
      <c r="A1" s="15" t="inlineStr">
        <is>
          <t>إيرادات الأطباء ونصيب المركز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مصروفات المركز الثابتة الشهرية</t>
        </is>
      </c>
      <c r="B3" s="19" t="n"/>
      <c r="C3" s="20" t="n">
        <v>420000</v>
      </c>
    </row>
    <row r="5" ht="36" customHeight="1">
      <c r="A5" s="21" t="inlineStr">
        <is>
          <t>الطبيب</t>
        </is>
      </c>
      <c r="B5" s="21" t="inlineStr">
        <is>
          <t>التخصص</t>
        </is>
      </c>
      <c r="C5" s="21" t="inlineStr">
        <is>
          <t>عدد الكشوفات</t>
        </is>
      </c>
      <c r="D5" s="21" t="inlineStr">
        <is>
          <t>سعر الكشف</t>
        </is>
      </c>
      <c r="E5" s="21" t="inlineStr">
        <is>
          <t>إيراد الإجراءات</t>
        </is>
      </c>
      <c r="F5" s="21" t="inlineStr">
        <is>
          <t>إجمالي الإيراد</t>
        </is>
      </c>
      <c r="G5" s="21" t="inlineStr">
        <is>
          <t>نسبة الطبيب</t>
        </is>
      </c>
      <c r="H5" s="21" t="inlineStr">
        <is>
          <t>نصيب الطبيب</t>
        </is>
      </c>
      <c r="I5" s="21" t="inlineStr">
        <is>
          <t>نصيب المركز</t>
        </is>
      </c>
      <c r="J5" s="21" t="inlineStr">
        <is>
          <t>الإيراد لكل مريض</t>
        </is>
      </c>
      <c r="K5" s="21" t="inlineStr">
        <is>
          <t>الترتيب</t>
        </is>
      </c>
    </row>
    <row r="6">
      <c r="A6" s="22" t="inlineStr">
        <is>
          <t>د. أحمد كمال</t>
        </is>
      </c>
      <c r="B6" s="23" t="inlineStr">
        <is>
          <t>باطنة</t>
        </is>
      </c>
      <c r="C6" s="20" t="n">
        <v>520</v>
      </c>
      <c r="D6" s="20" t="n">
        <v>450</v>
      </c>
      <c r="E6" s="20" t="n">
        <v>38000</v>
      </c>
      <c r="F6" s="24">
        <f>IF(A6="","",N(C6)*N(D6)+N(E6))</f>
        <v/>
      </c>
      <c r="G6" s="25" t="n">
        <v>0.4</v>
      </c>
      <c r="H6" s="24">
        <f>IF(F6="","",F6*N(G6))</f>
        <v/>
      </c>
      <c r="I6" s="24">
        <f>IF(F6="","",F6-H6)</f>
        <v/>
      </c>
      <c r="J6" s="24">
        <f>IF(OR(F6="",N(C6)=0),"",F6/C6)</f>
        <v/>
      </c>
      <c r="K6" s="26">
        <f>IF(I6="","",RANK(I6,$I$6:$I$25))</f>
        <v/>
      </c>
    </row>
    <row r="7">
      <c r="A7" s="22" t="inlineStr">
        <is>
          <t>د. منى سعيد</t>
        </is>
      </c>
      <c r="B7" s="23" t="inlineStr">
        <is>
          <t>أطفال</t>
        </is>
      </c>
      <c r="C7" s="20" t="n">
        <v>610</v>
      </c>
      <c r="D7" s="20" t="n">
        <v>400</v>
      </c>
      <c r="E7" s="20" t="n">
        <v>12000</v>
      </c>
      <c r="F7" s="24">
        <f>IF(A7="","",N(C7)*N(D7)+N(E7))</f>
        <v/>
      </c>
      <c r="G7" s="25" t="n">
        <v>0.4</v>
      </c>
      <c r="H7" s="24">
        <f>IF(F7="","",F7*N(G7))</f>
        <v/>
      </c>
      <c r="I7" s="24">
        <f>IF(F7="","",F7-H7)</f>
        <v/>
      </c>
      <c r="J7" s="24">
        <f>IF(OR(F7="",N(C7)=0),"",F7/C7)</f>
        <v/>
      </c>
      <c r="K7" s="26">
        <f>IF(I7="","",RANK(I7,$I$6:$I$25))</f>
        <v/>
      </c>
    </row>
    <row r="8">
      <c r="A8" s="22" t="inlineStr">
        <is>
          <t>د. خالد يوسف</t>
        </is>
      </c>
      <c r="B8" s="23" t="inlineStr">
        <is>
          <t>عظام</t>
        </is>
      </c>
      <c r="C8" s="20" t="n">
        <v>340</v>
      </c>
      <c r="D8" s="20" t="n">
        <v>550</v>
      </c>
      <c r="E8" s="20" t="n">
        <v>165000</v>
      </c>
      <c r="F8" s="24">
        <f>IF(A8="","",N(C8)*N(D8)+N(E8))</f>
        <v/>
      </c>
      <c r="G8" s="25" t="n">
        <v>0.45</v>
      </c>
      <c r="H8" s="24">
        <f>IF(F8="","",F8*N(G8))</f>
        <v/>
      </c>
      <c r="I8" s="24">
        <f>IF(F8="","",F8-H8)</f>
        <v/>
      </c>
      <c r="J8" s="24">
        <f>IF(OR(F8="",N(C8)=0),"",F8/C8)</f>
        <v/>
      </c>
      <c r="K8" s="26">
        <f>IF(I8="","",RANK(I8,$I$6:$I$25))</f>
        <v/>
      </c>
    </row>
    <row r="9">
      <c r="A9" s="22" t="inlineStr">
        <is>
          <t>د. سارة فهمي</t>
        </is>
      </c>
      <c r="B9" s="23" t="inlineStr">
        <is>
          <t>جلدية</t>
        </is>
      </c>
      <c r="C9" s="20" t="n">
        <v>410</v>
      </c>
      <c r="D9" s="20" t="n">
        <v>500</v>
      </c>
      <c r="E9" s="20" t="n">
        <v>98000</v>
      </c>
      <c r="F9" s="24">
        <f>IF(A9="","",N(C9)*N(D9)+N(E9))</f>
        <v/>
      </c>
      <c r="G9" s="25" t="n">
        <v>0.45</v>
      </c>
      <c r="H9" s="24">
        <f>IF(F9="","",F9*N(G9))</f>
        <v/>
      </c>
      <c r="I9" s="24">
        <f>IF(F9="","",F9-H9)</f>
        <v/>
      </c>
      <c r="J9" s="24">
        <f>IF(OR(F9="",N(C9)=0),"",F9/C9)</f>
        <v/>
      </c>
      <c r="K9" s="26">
        <f>IF(I9="","",RANK(I9,$I$6:$I$25))</f>
        <v/>
      </c>
    </row>
    <row r="10">
      <c r="A10" s="22" t="inlineStr">
        <is>
          <t>د. عمرو حسن</t>
        </is>
      </c>
      <c r="B10" s="23" t="inlineStr">
        <is>
          <t>أسنان</t>
        </is>
      </c>
      <c r="C10" s="20" t="n">
        <v>260</v>
      </c>
      <c r="D10" s="20" t="n">
        <v>350</v>
      </c>
      <c r="E10" s="20" t="n">
        <v>310000</v>
      </c>
      <c r="F10" s="24">
        <f>IF(A10="","",N(C10)*N(D10)+N(E10))</f>
        <v/>
      </c>
      <c r="G10" s="25" t="n">
        <v>0.5</v>
      </c>
      <c r="H10" s="24">
        <f>IF(F10="","",F10*N(G10))</f>
        <v/>
      </c>
      <c r="I10" s="24">
        <f>IF(F10="","",F10-H10)</f>
        <v/>
      </c>
      <c r="J10" s="24">
        <f>IF(OR(F10="",N(C10)=0),"",F10/C10)</f>
        <v/>
      </c>
      <c r="K10" s="26">
        <f>IF(I10="","",RANK(I10,$I$6:$I$25))</f>
        <v/>
      </c>
    </row>
    <row r="11">
      <c r="A11" s="22" t="inlineStr">
        <is>
          <t>د. هالة رضا</t>
        </is>
      </c>
      <c r="B11" s="23" t="inlineStr">
        <is>
          <t>نساء وتوليد</t>
        </is>
      </c>
      <c r="C11" s="20" t="n">
        <v>380</v>
      </c>
      <c r="D11" s="20" t="n">
        <v>500</v>
      </c>
      <c r="E11" s="20" t="n">
        <v>145000</v>
      </c>
      <c r="F11" s="24">
        <f>IF(A11="","",N(C11)*N(D11)+N(E11))</f>
        <v/>
      </c>
      <c r="G11" s="25" t="n">
        <v>0.45</v>
      </c>
      <c r="H11" s="24">
        <f>IF(F11="","",F11*N(G11))</f>
        <v/>
      </c>
      <c r="I11" s="24">
        <f>IF(F11="","",F11-H11)</f>
        <v/>
      </c>
      <c r="J11" s="24">
        <f>IF(OR(F11="",N(C11)=0),"",F11/C11)</f>
        <v/>
      </c>
      <c r="K11" s="26">
        <f>IF(I11="","",RANK(I11,$I$6:$I$25))</f>
        <v/>
      </c>
    </row>
    <row r="12">
      <c r="A12" s="22" t="n"/>
      <c r="B12" s="23" t="n"/>
      <c r="C12" s="20" t="n"/>
      <c r="D12" s="20" t="n"/>
      <c r="E12" s="20" t="n"/>
      <c r="F12" s="24">
        <f>IF(A12="","",N(C12)*N(D12)+N(E12))</f>
        <v/>
      </c>
      <c r="G12" s="25" t="n"/>
      <c r="H12" s="24">
        <f>IF(F12="","",F12*N(G12))</f>
        <v/>
      </c>
      <c r="I12" s="24">
        <f>IF(F12="","",F12-H12)</f>
        <v/>
      </c>
      <c r="J12" s="24">
        <f>IF(OR(F12="",N(C12)=0),"",F12/C12)</f>
        <v/>
      </c>
      <c r="K12" s="26">
        <f>IF(I12="","",RANK(I12,$I$6:$I$25))</f>
        <v/>
      </c>
    </row>
    <row r="13">
      <c r="A13" s="22" t="n"/>
      <c r="B13" s="23" t="n"/>
      <c r="C13" s="20" t="n"/>
      <c r="D13" s="20" t="n"/>
      <c r="E13" s="20" t="n"/>
      <c r="F13" s="24">
        <f>IF(A13="","",N(C13)*N(D13)+N(E13))</f>
        <v/>
      </c>
      <c r="G13" s="25" t="n"/>
      <c r="H13" s="24">
        <f>IF(F13="","",F13*N(G13))</f>
        <v/>
      </c>
      <c r="I13" s="24">
        <f>IF(F13="","",F13-H13)</f>
        <v/>
      </c>
      <c r="J13" s="24">
        <f>IF(OR(F13="",N(C13)=0),"",F13/C13)</f>
        <v/>
      </c>
      <c r="K13" s="26">
        <f>IF(I13="","",RANK(I13,$I$6:$I$25))</f>
        <v/>
      </c>
    </row>
    <row r="14">
      <c r="A14" s="22" t="n"/>
      <c r="B14" s="23" t="n"/>
      <c r="C14" s="20" t="n"/>
      <c r="D14" s="20" t="n"/>
      <c r="E14" s="20" t="n"/>
      <c r="F14" s="24">
        <f>IF(A14="","",N(C14)*N(D14)+N(E14))</f>
        <v/>
      </c>
      <c r="G14" s="25" t="n"/>
      <c r="H14" s="24">
        <f>IF(F14="","",F14*N(G14))</f>
        <v/>
      </c>
      <c r="I14" s="24">
        <f>IF(F14="","",F14-H14)</f>
        <v/>
      </c>
      <c r="J14" s="24">
        <f>IF(OR(F14="",N(C14)=0),"",F14/C14)</f>
        <v/>
      </c>
      <c r="K14" s="26">
        <f>IF(I14="","",RANK(I14,$I$6:$I$25))</f>
        <v/>
      </c>
    </row>
    <row r="15">
      <c r="A15" s="22" t="n"/>
      <c r="B15" s="23" t="n"/>
      <c r="C15" s="20" t="n"/>
      <c r="D15" s="20" t="n"/>
      <c r="E15" s="20" t="n"/>
      <c r="F15" s="24">
        <f>IF(A15="","",N(C15)*N(D15)+N(E15))</f>
        <v/>
      </c>
      <c r="G15" s="25" t="n"/>
      <c r="H15" s="24">
        <f>IF(F15="","",F15*N(G15))</f>
        <v/>
      </c>
      <c r="I15" s="24">
        <f>IF(F15="","",F15-H15)</f>
        <v/>
      </c>
      <c r="J15" s="24">
        <f>IF(OR(F15="",N(C15)=0),"",F15/C15)</f>
        <v/>
      </c>
      <c r="K15" s="26">
        <f>IF(I15="","",RANK(I15,$I$6:$I$25))</f>
        <v/>
      </c>
    </row>
    <row r="16">
      <c r="A16" s="22" t="n"/>
      <c r="B16" s="23" t="n"/>
      <c r="C16" s="20" t="n"/>
      <c r="D16" s="20" t="n"/>
      <c r="E16" s="20" t="n"/>
      <c r="F16" s="24">
        <f>IF(A16="","",N(C16)*N(D16)+N(E16))</f>
        <v/>
      </c>
      <c r="G16" s="25" t="n"/>
      <c r="H16" s="24">
        <f>IF(F16="","",F16*N(G16))</f>
        <v/>
      </c>
      <c r="I16" s="24">
        <f>IF(F16="","",F16-H16)</f>
        <v/>
      </c>
      <c r="J16" s="24">
        <f>IF(OR(F16="",N(C16)=0),"",F16/C16)</f>
        <v/>
      </c>
      <c r="K16" s="26">
        <f>IF(I16="","",RANK(I16,$I$6:$I$25))</f>
        <v/>
      </c>
    </row>
    <row r="17">
      <c r="A17" s="22" t="n"/>
      <c r="B17" s="23" t="n"/>
      <c r="C17" s="20" t="n"/>
      <c r="D17" s="20" t="n"/>
      <c r="E17" s="20" t="n"/>
      <c r="F17" s="24">
        <f>IF(A17="","",N(C17)*N(D17)+N(E17))</f>
        <v/>
      </c>
      <c r="G17" s="25" t="n"/>
      <c r="H17" s="24">
        <f>IF(F17="","",F17*N(G17))</f>
        <v/>
      </c>
      <c r="I17" s="24">
        <f>IF(F17="","",F17-H17)</f>
        <v/>
      </c>
      <c r="J17" s="24">
        <f>IF(OR(F17="",N(C17)=0),"",F17/C17)</f>
        <v/>
      </c>
      <c r="K17" s="26">
        <f>IF(I17="","",RANK(I17,$I$6:$I$25))</f>
        <v/>
      </c>
    </row>
    <row r="18">
      <c r="A18" s="22" t="n"/>
      <c r="B18" s="23" t="n"/>
      <c r="C18" s="20" t="n"/>
      <c r="D18" s="20" t="n"/>
      <c r="E18" s="20" t="n"/>
      <c r="F18" s="24">
        <f>IF(A18="","",N(C18)*N(D18)+N(E18))</f>
        <v/>
      </c>
      <c r="G18" s="25" t="n"/>
      <c r="H18" s="24">
        <f>IF(F18="","",F18*N(G18))</f>
        <v/>
      </c>
      <c r="I18" s="24">
        <f>IF(F18="","",F18-H18)</f>
        <v/>
      </c>
      <c r="J18" s="24">
        <f>IF(OR(F18="",N(C18)=0),"",F18/C18)</f>
        <v/>
      </c>
      <c r="K18" s="26">
        <f>IF(I18="","",RANK(I18,$I$6:$I$25))</f>
        <v/>
      </c>
    </row>
    <row r="19">
      <c r="A19" s="22" t="n"/>
      <c r="B19" s="23" t="n"/>
      <c r="C19" s="20" t="n"/>
      <c r="D19" s="20" t="n"/>
      <c r="E19" s="20" t="n"/>
      <c r="F19" s="24">
        <f>IF(A19="","",N(C19)*N(D19)+N(E19))</f>
        <v/>
      </c>
      <c r="G19" s="25" t="n"/>
      <c r="H19" s="24">
        <f>IF(F19="","",F19*N(G19))</f>
        <v/>
      </c>
      <c r="I19" s="24">
        <f>IF(F19="","",F19-H19)</f>
        <v/>
      </c>
      <c r="J19" s="24">
        <f>IF(OR(F19="",N(C19)=0),"",F19/C19)</f>
        <v/>
      </c>
      <c r="K19" s="26">
        <f>IF(I19="","",RANK(I19,$I$6:$I$25))</f>
        <v/>
      </c>
    </row>
    <row r="20">
      <c r="A20" s="22" t="n"/>
      <c r="B20" s="23" t="n"/>
      <c r="C20" s="20" t="n"/>
      <c r="D20" s="20" t="n"/>
      <c r="E20" s="20" t="n"/>
      <c r="F20" s="24">
        <f>IF(A20="","",N(C20)*N(D20)+N(E20))</f>
        <v/>
      </c>
      <c r="G20" s="25" t="n"/>
      <c r="H20" s="24">
        <f>IF(F20="","",F20*N(G20))</f>
        <v/>
      </c>
      <c r="I20" s="24">
        <f>IF(F20="","",F20-H20)</f>
        <v/>
      </c>
      <c r="J20" s="24">
        <f>IF(OR(F20="",N(C20)=0),"",F20/C20)</f>
        <v/>
      </c>
      <c r="K20" s="26">
        <f>IF(I20="","",RANK(I20,$I$6:$I$25))</f>
        <v/>
      </c>
    </row>
    <row r="21">
      <c r="A21" s="22" t="n"/>
      <c r="B21" s="23" t="n"/>
      <c r="C21" s="20" t="n"/>
      <c r="D21" s="20" t="n"/>
      <c r="E21" s="20" t="n"/>
      <c r="F21" s="24">
        <f>IF(A21="","",N(C21)*N(D21)+N(E21))</f>
        <v/>
      </c>
      <c r="G21" s="25" t="n"/>
      <c r="H21" s="24">
        <f>IF(F21="","",F21*N(G21))</f>
        <v/>
      </c>
      <c r="I21" s="24">
        <f>IF(F21="","",F21-H21)</f>
        <v/>
      </c>
      <c r="J21" s="24">
        <f>IF(OR(F21="",N(C21)=0),"",F21/C21)</f>
        <v/>
      </c>
      <c r="K21" s="26">
        <f>IF(I21="","",RANK(I21,$I$6:$I$25))</f>
        <v/>
      </c>
    </row>
    <row r="22">
      <c r="A22" s="22" t="n"/>
      <c r="B22" s="23" t="n"/>
      <c r="C22" s="20" t="n"/>
      <c r="D22" s="20" t="n"/>
      <c r="E22" s="20" t="n"/>
      <c r="F22" s="24">
        <f>IF(A22="","",N(C22)*N(D22)+N(E22))</f>
        <v/>
      </c>
      <c r="G22" s="25" t="n"/>
      <c r="H22" s="24">
        <f>IF(F22="","",F22*N(G22))</f>
        <v/>
      </c>
      <c r="I22" s="24">
        <f>IF(F22="","",F22-H22)</f>
        <v/>
      </c>
      <c r="J22" s="24">
        <f>IF(OR(F22="",N(C22)=0),"",F22/C22)</f>
        <v/>
      </c>
      <c r="K22" s="26">
        <f>IF(I22="","",RANK(I22,$I$6:$I$25))</f>
        <v/>
      </c>
    </row>
    <row r="23">
      <c r="A23" s="22" t="n"/>
      <c r="B23" s="23" t="n"/>
      <c r="C23" s="20" t="n"/>
      <c r="D23" s="20" t="n"/>
      <c r="E23" s="20" t="n"/>
      <c r="F23" s="24">
        <f>IF(A23="","",N(C23)*N(D23)+N(E23))</f>
        <v/>
      </c>
      <c r="G23" s="25" t="n"/>
      <c r="H23" s="24">
        <f>IF(F23="","",F23*N(G23))</f>
        <v/>
      </c>
      <c r="I23" s="24">
        <f>IF(F23="","",F23-H23)</f>
        <v/>
      </c>
      <c r="J23" s="24">
        <f>IF(OR(F23="",N(C23)=0),"",F23/C23)</f>
        <v/>
      </c>
      <c r="K23" s="26">
        <f>IF(I23="","",RANK(I23,$I$6:$I$25))</f>
        <v/>
      </c>
    </row>
    <row r="24">
      <c r="A24" s="22" t="n"/>
      <c r="B24" s="23" t="n"/>
      <c r="C24" s="20" t="n"/>
      <c r="D24" s="20" t="n"/>
      <c r="E24" s="20" t="n"/>
      <c r="F24" s="24">
        <f>IF(A24="","",N(C24)*N(D24)+N(E24))</f>
        <v/>
      </c>
      <c r="G24" s="25" t="n"/>
      <c r="H24" s="24">
        <f>IF(F24="","",F24*N(G24))</f>
        <v/>
      </c>
      <c r="I24" s="24">
        <f>IF(F24="","",F24-H24)</f>
        <v/>
      </c>
      <c r="J24" s="24">
        <f>IF(OR(F24="",N(C24)=0),"",F24/C24)</f>
        <v/>
      </c>
      <c r="K24" s="26">
        <f>IF(I24="","",RANK(I24,$I$6:$I$25))</f>
        <v/>
      </c>
    </row>
    <row r="25">
      <c r="A25" s="22" t="n"/>
      <c r="B25" s="23" t="n"/>
      <c r="C25" s="20" t="n"/>
      <c r="D25" s="20" t="n"/>
      <c r="E25" s="20" t="n"/>
      <c r="F25" s="24">
        <f>IF(A25="","",N(C25)*N(D25)+N(E25))</f>
        <v/>
      </c>
      <c r="G25" s="25" t="n"/>
      <c r="H25" s="24">
        <f>IF(F25="","",F25*N(G25))</f>
        <v/>
      </c>
      <c r="I25" s="24">
        <f>IF(F25="","",F25-H25)</f>
        <v/>
      </c>
      <c r="J25" s="24">
        <f>IF(OR(F25="",N(C25)=0),"",F25/C25)</f>
        <v/>
      </c>
      <c r="K25" s="26">
        <f>IF(I25="","",RANK(I25,$I$6:$I$25))</f>
        <v/>
      </c>
    </row>
    <row r="26">
      <c r="A26" s="27" t="inlineStr">
        <is>
          <t>الإجمالي</t>
        </is>
      </c>
      <c r="B26" s="28" t="n"/>
      <c r="C26" s="29">
        <f>SUM(C6:C25)</f>
        <v/>
      </c>
      <c r="D26" s="28" t="n"/>
      <c r="E26" s="29">
        <f>SUM(E6:E25)</f>
        <v/>
      </c>
      <c r="F26" s="29">
        <f>SUM(F6:F25)</f>
        <v/>
      </c>
      <c r="G26" s="28" t="n"/>
      <c r="H26" s="29">
        <f>SUM(H6:H25)</f>
        <v/>
      </c>
      <c r="I26" s="29">
        <f>SUM(I6:I25)</f>
        <v/>
      </c>
      <c r="J26" s="28" t="n"/>
      <c r="K26" s="28" t="n"/>
    </row>
    <row r="28">
      <c r="A28" s="30" t="inlineStr">
        <is>
          <t>نصيب المركز من الإيراد</t>
        </is>
      </c>
      <c r="B28" s="19" t="n"/>
      <c r="C28" s="24">
        <f>I26</f>
        <v/>
      </c>
    </row>
    <row r="29">
      <c r="A29" s="30" t="inlineStr">
        <is>
          <t>المصروفات الثابتة</t>
        </is>
      </c>
      <c r="B29" s="19" t="n"/>
      <c r="C29" s="24">
        <f>C3</f>
        <v/>
      </c>
    </row>
    <row r="30">
      <c r="A30" s="18" t="inlineStr">
        <is>
          <t>صافي ربح المركز</t>
        </is>
      </c>
      <c r="B30" s="19" t="n"/>
      <c r="C30" s="31">
        <f>C28-C29</f>
        <v/>
      </c>
    </row>
    <row r="31">
      <c r="A31" s="30" t="inlineStr">
        <is>
          <t>هامش صافي المركز</t>
        </is>
      </c>
      <c r="B31" s="19" t="n"/>
      <c r="C31" s="32">
        <f>IF(F26=0,"",C30/F26)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30:B30"/>
    <mergeCell ref="A29:B29"/>
    <mergeCell ref="A28:B28"/>
    <mergeCell ref="A2:K2"/>
    <mergeCell ref="A1:K1"/>
    <mergeCell ref="A31:B31"/>
    <mergeCell ref="A3:B3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