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صروفات" sheetId="3" state="visible" r:id="rId3"/>
    <sheet xmlns:r="http://schemas.openxmlformats.org/officeDocument/2006/relationships" name="الوحدات" sheetId="4" state="visible" r:id="rId4"/>
  </sheets>
  <definedNames>
    <definedName name="_xlnm.Print_Area" localSheetId="3">'الوحدات'!$A$1:$J$56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0.0%"/>
    <numFmt numFmtId="166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4" fillId="3" borderId="2" applyAlignment="1" pivotButton="0" quotePrefix="0" xfId="0">
      <alignment horizontal="center" vertical="center"/>
    </xf>
    <xf numFmtId="0" fontId="11" fillId="0" borderId="0" applyAlignment="1" pivotButton="0" quotePrefix="0" xfId="0">
      <alignment horizontal="right" vertical="center" wrapText="1"/>
    </xf>
    <xf numFmtId="0" fontId="0" fillId="0" borderId="5" pivotButton="0" quotePrefix="0" xfId="0"/>
    <xf numFmtId="0" fontId="10" fillId="4" borderId="2" applyAlignment="1" applyProtection="1" pivotButton="0" quotePrefix="0" xfId="0">
      <alignment horizontal="center" vertical="center"/>
      <protection locked="0" hidden="0"/>
    </xf>
    <xf numFmtId="10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0" fontId="16" fillId="5" borderId="6" pivotButton="0" quotePrefix="0" xfId="0"/>
    <xf numFmtId="164" fontId="16" fillId="5" borderId="6" applyAlignment="1" pivotButton="0" quotePrefix="0" xfId="0">
      <alignment horizontal="center" vertical="center"/>
    </xf>
    <xf numFmtId="165" fontId="16" fillId="5" borderId="6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7F60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توزيع مصروفات الصيانة والخدمات على الوحدات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لاتحادات الشاغلين وشركات إدارة العقارات: يجمع مصروفات الخدمات السنوية للمبنى (أمن، نظافة، مصاعد، كهرباء ومياه المناطق المشتركة، صيانة، تأمين) مع أتعاب الإدارة، ويوزعها على الوحدات بنسبة المساحة، ويحسب القسط الشهري لكل وحدة والمسدد والمتأخرات.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في ورقة «المصروفات» اكتب الموازنة السنوية لكل بند ونسبة أتعاب الإدارة.</t>
        </is>
      </c>
    </row>
    <row r="8" ht="34" customHeight="1">
      <c r="A8" s="11" t="inlineStr">
        <is>
          <t>•</t>
        </is>
      </c>
      <c r="B8" s="12" t="inlineStr">
        <is>
          <t>في ورقة «الوحدات» اكتب لكل وحدة المالك أو الشاغل والمساحة والمسدد حتى تاريخه وعدد الشهور المستحقة.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يمكن التوزيع بمعامل مختلف للمحلات أو الوحدات التي لا تستخدم المصاعد؛ عدّل المساحة الموزونة. اعرض الموازنة على الجمعية العمومية للاتحاد قبل اعتمادها.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rightToLeft="1" workbookViewId="0">
      <selection activeCell="A1" sqref="A1"/>
    </sheetView>
  </sheetViews>
  <sheetFormatPr baseColWidth="8" defaultRowHeight="15"/>
  <cols>
    <col width="30" customWidth="1" min="1" max="1"/>
    <col width="16" customWidth="1" min="2" max="2"/>
  </cols>
  <sheetData>
    <row r="1" ht="30" customHeight="1">
      <c r="A1" s="15" t="inlineStr">
        <is>
          <t>موازنة خدمات المبنى السنوية</t>
        </is>
      </c>
      <c r="B1" s="16" t="n"/>
    </row>
    <row r="4" ht="30" customHeight="1">
      <c r="A4" s="17" t="inlineStr">
        <is>
          <t>البند</t>
        </is>
      </c>
      <c r="B4" s="17" t="inlineStr">
        <is>
          <t>المبلغ السنوي</t>
        </is>
      </c>
    </row>
    <row r="5">
      <c r="A5" s="18" t="inlineStr">
        <is>
          <t>الأمن والحراسة</t>
        </is>
      </c>
      <c r="B5" s="19" t="n">
        <v>360000</v>
      </c>
    </row>
    <row r="6">
      <c r="A6" s="18" t="inlineStr">
        <is>
          <t>النظافة</t>
        </is>
      </c>
      <c r="B6" s="19" t="n">
        <v>216000</v>
      </c>
    </row>
    <row r="7">
      <c r="A7" s="18" t="inlineStr">
        <is>
          <t>صيانة المصاعد</t>
        </is>
      </c>
      <c r="B7" s="19" t="n">
        <v>96000</v>
      </c>
    </row>
    <row r="8">
      <c r="A8" s="18" t="inlineStr">
        <is>
          <t>كهرباء المناطق المشتركة</t>
        </is>
      </c>
      <c r="B8" s="19" t="n">
        <v>144000</v>
      </c>
    </row>
    <row r="9">
      <c r="A9" s="18" t="inlineStr">
        <is>
          <t>مياه المناطق المشتركة</t>
        </is>
      </c>
      <c r="B9" s="19" t="n">
        <v>36000</v>
      </c>
    </row>
    <row r="10">
      <c r="A10" s="18" t="inlineStr">
        <is>
          <t>صيانة عامة وطوارئ</t>
        </is>
      </c>
      <c r="B10" s="19" t="n">
        <v>120000</v>
      </c>
    </row>
    <row r="11">
      <c r="A11" s="18" t="inlineStr">
        <is>
          <t>تأمين المبنى</t>
        </is>
      </c>
      <c r="B11" s="19" t="n">
        <v>48000</v>
      </c>
    </row>
    <row r="12">
      <c r="A12" s="18" t="n"/>
      <c r="B12" s="19" t="n"/>
    </row>
    <row r="13">
      <c r="A13" s="18" t="n"/>
      <c r="B13" s="19" t="n"/>
    </row>
    <row r="14">
      <c r="A14" s="18" t="n"/>
      <c r="B14" s="19" t="n"/>
    </row>
    <row r="15">
      <c r="A15" s="20" t="inlineStr">
        <is>
          <t>إجمالي المصروفات</t>
        </is>
      </c>
      <c r="B15" s="21">
        <f>SUM(B5:B14)</f>
        <v/>
      </c>
    </row>
    <row r="16">
      <c r="A16" s="22" t="inlineStr">
        <is>
          <t>أتعاب الإدارة</t>
        </is>
      </c>
      <c r="B16" s="23" t="n">
        <v>0.1</v>
      </c>
    </row>
    <row r="17">
      <c r="A17" s="22" t="inlineStr">
        <is>
          <t>الإجمالي القابل للتوزيع</t>
        </is>
      </c>
      <c r="B17" s="24">
        <f>B15*(1+B16)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6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2" customWidth="1" min="2" max="2"/>
    <col width="10" customWidth="1" min="3" max="3"/>
    <col width="10" customWidth="1" min="4" max="4"/>
    <col width="14" customWidth="1" min="5" max="5"/>
    <col width="12" customWidth="1" min="6" max="6"/>
    <col width="13" customWidth="1" min="7" max="7"/>
    <col width="13" customWidth="1" min="8" max="8"/>
    <col width="12" customWidth="1" min="9" max="9"/>
    <col width="14" customWidth="1" min="10" max="10"/>
  </cols>
  <sheetData>
    <row r="1" ht="30" customHeight="1">
      <c r="A1" s="15" t="inlineStr">
        <is>
          <t>حصص الوحدات والتحصيل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25" t="inlineStr">
        <is>
          <t>الخلايا الصفراء للإدخال.</t>
        </is>
      </c>
    </row>
    <row r="3">
      <c r="A3" s="22" t="inlineStr">
        <is>
          <t>الشهور المستحقة حتى تاريخه</t>
        </is>
      </c>
      <c r="B3" s="26" t="n"/>
      <c r="C3" s="19" t="n">
        <v>10</v>
      </c>
    </row>
    <row r="5" ht="36" customHeight="1">
      <c r="A5" s="17" t="inlineStr">
        <is>
          <t>الوحدة</t>
        </is>
      </c>
      <c r="B5" s="17" t="inlineStr">
        <is>
          <t>المالك / الشاغل</t>
        </is>
      </c>
      <c r="C5" s="17" t="inlineStr">
        <is>
          <t>المساحة م2</t>
        </is>
      </c>
      <c r="D5" s="17" t="inlineStr">
        <is>
          <t>النسبة</t>
        </is>
      </c>
      <c r="E5" s="17" t="inlineStr">
        <is>
          <t>الحصة السنوية</t>
        </is>
      </c>
      <c r="F5" s="17" t="inlineStr">
        <is>
          <t>القسط الشهري</t>
        </is>
      </c>
      <c r="G5" s="17" t="inlineStr">
        <is>
          <t>المستحق حتى تاريخه</t>
        </is>
      </c>
      <c r="H5" s="17" t="inlineStr">
        <is>
          <t>المسدد</t>
        </is>
      </c>
      <c r="I5" s="17" t="inlineStr">
        <is>
          <t>المتأخرات</t>
        </is>
      </c>
      <c r="J5" s="17" t="inlineStr">
        <is>
          <t>الحالة</t>
        </is>
      </c>
    </row>
    <row r="6">
      <c r="A6" s="27" t="inlineStr">
        <is>
          <t>شقة 101</t>
        </is>
      </c>
      <c r="B6" s="18" t="inlineStr">
        <is>
          <t>أ. خالد عبد الرحمن</t>
        </is>
      </c>
      <c r="C6" s="19" t="n">
        <v>160</v>
      </c>
      <c r="D6" s="28">
        <f>IF(OR(A6="",$C$56=0),"",N(C6)/$C$56)</f>
        <v/>
      </c>
      <c r="E6" s="21">
        <f>IF(D6="","",D6*'المصروفات'!$B$17)</f>
        <v/>
      </c>
      <c r="F6" s="29">
        <f>IF(E6="","",E6/12)</f>
        <v/>
      </c>
      <c r="G6" s="21">
        <f>IF(F6="","",F6*$C$3)</f>
        <v/>
      </c>
      <c r="H6" s="19" t="n">
        <v>126300</v>
      </c>
      <c r="I6" s="21">
        <f>IF(G6="","",G6-N(H6))</f>
        <v/>
      </c>
      <c r="J6" s="30">
        <f>IF(I6="","",IF(I6&lt;=0.5,"منتظم",IF(N(H6)=0,"لم يسدد","متأخر جزئيًا")))</f>
        <v/>
      </c>
    </row>
    <row r="7">
      <c r="A7" s="27" t="inlineStr">
        <is>
          <t>شقة 102</t>
        </is>
      </c>
      <c r="B7" s="18" t="inlineStr">
        <is>
          <t>د. نهى إبراهيم</t>
        </is>
      </c>
      <c r="C7" s="19" t="n">
        <v>140</v>
      </c>
      <c r="D7" s="28">
        <f>IF(OR(A7="",$C$56=0),"",N(C7)/$C$56)</f>
        <v/>
      </c>
      <c r="E7" s="21">
        <f>IF(D7="","",D7*'المصروفات'!$B$17)</f>
        <v/>
      </c>
      <c r="F7" s="29">
        <f>IF(E7="","",E7/12)</f>
        <v/>
      </c>
      <c r="G7" s="21">
        <f>IF(F7="","",F7*$C$3)</f>
        <v/>
      </c>
      <c r="H7" s="19" t="n">
        <v>110500</v>
      </c>
      <c r="I7" s="21">
        <f>IF(G7="","",G7-N(H7))</f>
        <v/>
      </c>
      <c r="J7" s="30">
        <f>IF(I7="","",IF(I7&lt;=0.5,"منتظم",IF(N(H7)=0,"لم يسدد","متأخر جزئيًا")))</f>
        <v/>
      </c>
    </row>
    <row r="8">
      <c r="A8" s="27" t="inlineStr">
        <is>
          <t>شقة 201</t>
        </is>
      </c>
      <c r="B8" s="18" t="inlineStr">
        <is>
          <t>م. أيمن صلاح</t>
        </is>
      </c>
      <c r="C8" s="19" t="n">
        <v>160</v>
      </c>
      <c r="D8" s="28">
        <f>IF(OR(A8="",$C$56=0),"",N(C8)/$C$56)</f>
        <v/>
      </c>
      <c r="E8" s="21">
        <f>IF(D8="","",D8*'المصروفات'!$B$17)</f>
        <v/>
      </c>
      <c r="F8" s="29">
        <f>IF(E8="","",E8/12)</f>
        <v/>
      </c>
      <c r="G8" s="21">
        <f>IF(F8="","",F8*$C$3)</f>
        <v/>
      </c>
      <c r="H8" s="19" t="n">
        <v>0</v>
      </c>
      <c r="I8" s="21">
        <f>IF(G8="","",G8-N(H8))</f>
        <v/>
      </c>
      <c r="J8" s="30">
        <f>IF(I8="","",IF(I8&lt;=0.5,"منتظم",IF(N(H8)=0,"لم يسدد","متأخر جزئيًا")))</f>
        <v/>
      </c>
    </row>
    <row r="9">
      <c r="A9" s="27" t="inlineStr">
        <is>
          <t>شقة 202</t>
        </is>
      </c>
      <c r="B9" s="18" t="inlineStr">
        <is>
          <t>أ. سارة محمود</t>
        </is>
      </c>
      <c r="C9" s="19" t="n">
        <v>140</v>
      </c>
      <c r="D9" s="28">
        <f>IF(OR(A9="",$C$56=0),"",N(C9)/$C$56)</f>
        <v/>
      </c>
      <c r="E9" s="21">
        <f>IF(D9="","",D9*'المصروفات'!$B$17)</f>
        <v/>
      </c>
      <c r="F9" s="29">
        <f>IF(E9="","",E9/12)</f>
        <v/>
      </c>
      <c r="G9" s="21">
        <f>IF(F9="","",F9*$C$3)</f>
        <v/>
      </c>
      <c r="H9" s="19" t="n">
        <v>97000</v>
      </c>
      <c r="I9" s="21">
        <f>IF(G9="","",G9-N(H9))</f>
        <v/>
      </c>
      <c r="J9" s="30">
        <f>IF(I9="","",IF(I9&lt;=0.5,"منتظم",IF(N(H9)=0,"لم يسدد","متأخر جزئيًا")))</f>
        <v/>
      </c>
    </row>
    <row r="10">
      <c r="A10" s="27" t="inlineStr">
        <is>
          <t>شقة 301</t>
        </is>
      </c>
      <c r="B10" s="18" t="inlineStr">
        <is>
          <t>أ. هشام فؤاد</t>
        </is>
      </c>
      <c r="C10" s="19" t="n">
        <v>180</v>
      </c>
      <c r="D10" s="28">
        <f>IF(OR(A10="",$C$56=0),"",N(C10)/$C$56)</f>
        <v/>
      </c>
      <c r="E10" s="21">
        <f>IF(D10="","",D10*'المصروفات'!$B$17)</f>
        <v/>
      </c>
      <c r="F10" s="29">
        <f>IF(E10="","",E10/12)</f>
        <v/>
      </c>
      <c r="G10" s="21">
        <f>IF(F10="","",F10*$C$3)</f>
        <v/>
      </c>
      <c r="H10" s="19" t="n">
        <v>142100</v>
      </c>
      <c r="I10" s="21">
        <f>IF(G10="","",G10-N(H10))</f>
        <v/>
      </c>
      <c r="J10" s="30">
        <f>IF(I10="","",IF(I10&lt;=0.5,"منتظم",IF(N(H10)=0,"لم يسدد","متأخر جزئيًا")))</f>
        <v/>
      </c>
    </row>
    <row r="11">
      <c r="A11" s="27" t="inlineStr">
        <is>
          <t>محل أرضي 1</t>
        </is>
      </c>
      <c r="B11" s="18" t="inlineStr">
        <is>
          <t>صيدلية الشفاء</t>
        </is>
      </c>
      <c r="C11" s="19" t="n">
        <v>85</v>
      </c>
      <c r="D11" s="28">
        <f>IF(OR(A11="",$C$56=0),"",N(C11)/$C$56)</f>
        <v/>
      </c>
      <c r="E11" s="21">
        <f>IF(D11="","",D11*'المصروفات'!$B$17)</f>
        <v/>
      </c>
      <c r="F11" s="29">
        <f>IF(E11="","",E11/12)</f>
        <v/>
      </c>
      <c r="G11" s="21">
        <f>IF(F11="","",F11*$C$3)</f>
        <v/>
      </c>
      <c r="H11" s="19" t="n">
        <v>52000</v>
      </c>
      <c r="I11" s="21">
        <f>IF(G11="","",G11-N(H11))</f>
        <v/>
      </c>
      <c r="J11" s="30">
        <f>IF(I11="","",IF(I11&lt;=0.5,"منتظم",IF(N(H11)=0,"لم يسدد","متأخر جزئيًا")))</f>
        <v/>
      </c>
    </row>
    <row r="12">
      <c r="A12" s="27" t="inlineStr">
        <is>
          <t>محل أرضي 2</t>
        </is>
      </c>
      <c r="B12" s="18" t="inlineStr">
        <is>
          <t>مخبز الأمانة</t>
        </is>
      </c>
      <c r="C12" s="19" t="n">
        <v>60</v>
      </c>
      <c r="D12" s="28">
        <f>IF(OR(A12="",$C$56=0),"",N(C12)/$C$56)</f>
        <v/>
      </c>
      <c r="E12" s="21">
        <f>IF(D12="","",D12*'المصروفات'!$B$17)</f>
        <v/>
      </c>
      <c r="F12" s="29">
        <f>IF(E12="","",E12/12)</f>
        <v/>
      </c>
      <c r="G12" s="21">
        <f>IF(F12="","",F12*$C$3)</f>
        <v/>
      </c>
      <c r="H12" s="19" t="n">
        <v>47400</v>
      </c>
      <c r="I12" s="21">
        <f>IF(G12="","",G12-N(H12))</f>
        <v/>
      </c>
      <c r="J12" s="30">
        <f>IF(I12="","",IF(I12&lt;=0.5,"منتظم",IF(N(H12)=0,"لم يسدد","متأخر جزئيًا")))</f>
        <v/>
      </c>
    </row>
    <row r="13">
      <c r="A13" s="27" t="inlineStr">
        <is>
          <t>دوبلكس 401</t>
        </is>
      </c>
      <c r="B13" s="18" t="inlineStr">
        <is>
          <t>أ. طارق نبيل</t>
        </is>
      </c>
      <c r="C13" s="19" t="n">
        <v>260</v>
      </c>
      <c r="D13" s="28">
        <f>IF(OR(A13="",$C$56=0),"",N(C13)/$C$56)</f>
        <v/>
      </c>
      <c r="E13" s="21">
        <f>IF(D13="","",D13*'المصروفات'!$B$17)</f>
        <v/>
      </c>
      <c r="F13" s="29">
        <f>IF(E13="","",E13/12)</f>
        <v/>
      </c>
      <c r="G13" s="21">
        <f>IF(F13="","",F13*$C$3)</f>
        <v/>
      </c>
      <c r="H13" s="19" t="n">
        <v>205200</v>
      </c>
      <c r="I13" s="21">
        <f>IF(G13="","",G13-N(H13))</f>
        <v/>
      </c>
      <c r="J13" s="30">
        <f>IF(I13="","",IF(I13&lt;=0.5,"منتظم",IF(N(H13)=0,"لم يسدد","متأخر جزئيًا")))</f>
        <v/>
      </c>
    </row>
    <row r="14">
      <c r="A14" s="27" t="n"/>
      <c r="B14" s="18" t="n"/>
      <c r="C14" s="19" t="n"/>
      <c r="D14" s="28">
        <f>IF(OR(A14="",$C$56=0),"",N(C14)/$C$56)</f>
        <v/>
      </c>
      <c r="E14" s="21">
        <f>IF(D14="","",D14*'المصروفات'!$B$17)</f>
        <v/>
      </c>
      <c r="F14" s="29">
        <f>IF(E14="","",E14/12)</f>
        <v/>
      </c>
      <c r="G14" s="21">
        <f>IF(F14="","",F14*$C$3)</f>
        <v/>
      </c>
      <c r="H14" s="19" t="n"/>
      <c r="I14" s="21">
        <f>IF(G14="","",G14-N(H14))</f>
        <v/>
      </c>
      <c r="J14" s="30">
        <f>IF(I14="","",IF(I14&lt;=0.5,"منتظم",IF(N(H14)=0,"لم يسدد","متأخر جزئيًا")))</f>
        <v/>
      </c>
    </row>
    <row r="15">
      <c r="A15" s="27" t="n"/>
      <c r="B15" s="18" t="n"/>
      <c r="C15" s="19" t="n"/>
      <c r="D15" s="28">
        <f>IF(OR(A15="",$C$56=0),"",N(C15)/$C$56)</f>
        <v/>
      </c>
      <c r="E15" s="21">
        <f>IF(D15="","",D15*'المصروفات'!$B$17)</f>
        <v/>
      </c>
      <c r="F15" s="29">
        <f>IF(E15="","",E15/12)</f>
        <v/>
      </c>
      <c r="G15" s="21">
        <f>IF(F15="","",F15*$C$3)</f>
        <v/>
      </c>
      <c r="H15" s="19" t="n"/>
      <c r="I15" s="21">
        <f>IF(G15="","",G15-N(H15))</f>
        <v/>
      </c>
      <c r="J15" s="30">
        <f>IF(I15="","",IF(I15&lt;=0.5,"منتظم",IF(N(H15)=0,"لم يسدد","متأخر جزئيًا")))</f>
        <v/>
      </c>
    </row>
    <row r="16">
      <c r="A16" s="27" t="n"/>
      <c r="B16" s="18" t="n"/>
      <c r="C16" s="19" t="n"/>
      <c r="D16" s="28">
        <f>IF(OR(A16="",$C$56=0),"",N(C16)/$C$56)</f>
        <v/>
      </c>
      <c r="E16" s="21">
        <f>IF(D16="","",D16*'المصروفات'!$B$17)</f>
        <v/>
      </c>
      <c r="F16" s="29">
        <f>IF(E16="","",E16/12)</f>
        <v/>
      </c>
      <c r="G16" s="21">
        <f>IF(F16="","",F16*$C$3)</f>
        <v/>
      </c>
      <c r="H16" s="19" t="n"/>
      <c r="I16" s="21">
        <f>IF(G16="","",G16-N(H16))</f>
        <v/>
      </c>
      <c r="J16" s="30">
        <f>IF(I16="","",IF(I16&lt;=0.5,"منتظم",IF(N(H16)=0,"لم يسدد","متأخر جزئيًا")))</f>
        <v/>
      </c>
    </row>
    <row r="17">
      <c r="A17" s="27" t="n"/>
      <c r="B17" s="18" t="n"/>
      <c r="C17" s="19" t="n"/>
      <c r="D17" s="28">
        <f>IF(OR(A17="",$C$56=0),"",N(C17)/$C$56)</f>
        <v/>
      </c>
      <c r="E17" s="21">
        <f>IF(D17="","",D17*'المصروفات'!$B$17)</f>
        <v/>
      </c>
      <c r="F17" s="29">
        <f>IF(E17="","",E17/12)</f>
        <v/>
      </c>
      <c r="G17" s="21">
        <f>IF(F17="","",F17*$C$3)</f>
        <v/>
      </c>
      <c r="H17" s="19" t="n"/>
      <c r="I17" s="21">
        <f>IF(G17="","",G17-N(H17))</f>
        <v/>
      </c>
      <c r="J17" s="30">
        <f>IF(I17="","",IF(I17&lt;=0.5,"منتظم",IF(N(H17)=0,"لم يسدد","متأخر جزئيًا")))</f>
        <v/>
      </c>
    </row>
    <row r="18">
      <c r="A18" s="27" t="n"/>
      <c r="B18" s="18" t="n"/>
      <c r="C18" s="19" t="n"/>
      <c r="D18" s="28">
        <f>IF(OR(A18="",$C$56=0),"",N(C18)/$C$56)</f>
        <v/>
      </c>
      <c r="E18" s="21">
        <f>IF(D18="","",D18*'المصروفات'!$B$17)</f>
        <v/>
      </c>
      <c r="F18" s="29">
        <f>IF(E18="","",E18/12)</f>
        <v/>
      </c>
      <c r="G18" s="21">
        <f>IF(F18="","",F18*$C$3)</f>
        <v/>
      </c>
      <c r="H18" s="19" t="n"/>
      <c r="I18" s="21">
        <f>IF(G18="","",G18-N(H18))</f>
        <v/>
      </c>
      <c r="J18" s="30">
        <f>IF(I18="","",IF(I18&lt;=0.5,"منتظم",IF(N(H18)=0,"لم يسدد","متأخر جزئيًا")))</f>
        <v/>
      </c>
    </row>
    <row r="19">
      <c r="A19" s="27" t="n"/>
      <c r="B19" s="18" t="n"/>
      <c r="C19" s="19" t="n"/>
      <c r="D19" s="28">
        <f>IF(OR(A19="",$C$56=0),"",N(C19)/$C$56)</f>
        <v/>
      </c>
      <c r="E19" s="21">
        <f>IF(D19="","",D19*'المصروفات'!$B$17)</f>
        <v/>
      </c>
      <c r="F19" s="29">
        <f>IF(E19="","",E19/12)</f>
        <v/>
      </c>
      <c r="G19" s="21">
        <f>IF(F19="","",F19*$C$3)</f>
        <v/>
      </c>
      <c r="H19" s="19" t="n"/>
      <c r="I19" s="21">
        <f>IF(G19="","",G19-N(H19))</f>
        <v/>
      </c>
      <c r="J19" s="30">
        <f>IF(I19="","",IF(I19&lt;=0.5,"منتظم",IF(N(H19)=0,"لم يسدد","متأخر جزئيًا")))</f>
        <v/>
      </c>
    </row>
    <row r="20">
      <c r="A20" s="27" t="n"/>
      <c r="B20" s="18" t="n"/>
      <c r="C20" s="19" t="n"/>
      <c r="D20" s="28">
        <f>IF(OR(A20="",$C$56=0),"",N(C20)/$C$56)</f>
        <v/>
      </c>
      <c r="E20" s="21">
        <f>IF(D20="","",D20*'المصروفات'!$B$17)</f>
        <v/>
      </c>
      <c r="F20" s="29">
        <f>IF(E20="","",E20/12)</f>
        <v/>
      </c>
      <c r="G20" s="21">
        <f>IF(F20="","",F20*$C$3)</f>
        <v/>
      </c>
      <c r="H20" s="19" t="n"/>
      <c r="I20" s="21">
        <f>IF(G20="","",G20-N(H20))</f>
        <v/>
      </c>
      <c r="J20" s="30">
        <f>IF(I20="","",IF(I20&lt;=0.5,"منتظم",IF(N(H20)=0,"لم يسدد","متأخر جزئيًا")))</f>
        <v/>
      </c>
    </row>
    <row r="21">
      <c r="A21" s="27" t="n"/>
      <c r="B21" s="18" t="n"/>
      <c r="C21" s="19" t="n"/>
      <c r="D21" s="28">
        <f>IF(OR(A21="",$C$56=0),"",N(C21)/$C$56)</f>
        <v/>
      </c>
      <c r="E21" s="21">
        <f>IF(D21="","",D21*'المصروفات'!$B$17)</f>
        <v/>
      </c>
      <c r="F21" s="29">
        <f>IF(E21="","",E21/12)</f>
        <v/>
      </c>
      <c r="G21" s="21">
        <f>IF(F21="","",F21*$C$3)</f>
        <v/>
      </c>
      <c r="H21" s="19" t="n"/>
      <c r="I21" s="21">
        <f>IF(G21="","",G21-N(H21))</f>
        <v/>
      </c>
      <c r="J21" s="30">
        <f>IF(I21="","",IF(I21&lt;=0.5,"منتظم",IF(N(H21)=0,"لم يسدد","متأخر جزئيًا")))</f>
        <v/>
      </c>
    </row>
    <row r="22">
      <c r="A22" s="27" t="n"/>
      <c r="B22" s="18" t="n"/>
      <c r="C22" s="19" t="n"/>
      <c r="D22" s="28">
        <f>IF(OR(A22="",$C$56=0),"",N(C22)/$C$56)</f>
        <v/>
      </c>
      <c r="E22" s="21">
        <f>IF(D22="","",D22*'المصروفات'!$B$17)</f>
        <v/>
      </c>
      <c r="F22" s="29">
        <f>IF(E22="","",E22/12)</f>
        <v/>
      </c>
      <c r="G22" s="21">
        <f>IF(F22="","",F22*$C$3)</f>
        <v/>
      </c>
      <c r="H22" s="19" t="n"/>
      <c r="I22" s="21">
        <f>IF(G22="","",G22-N(H22))</f>
        <v/>
      </c>
      <c r="J22" s="30">
        <f>IF(I22="","",IF(I22&lt;=0.5,"منتظم",IF(N(H22)=0,"لم يسدد","متأخر جزئيًا")))</f>
        <v/>
      </c>
    </row>
    <row r="23">
      <c r="A23" s="27" t="n"/>
      <c r="B23" s="18" t="n"/>
      <c r="C23" s="19" t="n"/>
      <c r="D23" s="28">
        <f>IF(OR(A23="",$C$56=0),"",N(C23)/$C$56)</f>
        <v/>
      </c>
      <c r="E23" s="21">
        <f>IF(D23="","",D23*'المصروفات'!$B$17)</f>
        <v/>
      </c>
      <c r="F23" s="29">
        <f>IF(E23="","",E23/12)</f>
        <v/>
      </c>
      <c r="G23" s="21">
        <f>IF(F23="","",F23*$C$3)</f>
        <v/>
      </c>
      <c r="H23" s="19" t="n"/>
      <c r="I23" s="21">
        <f>IF(G23="","",G23-N(H23))</f>
        <v/>
      </c>
      <c r="J23" s="30">
        <f>IF(I23="","",IF(I23&lt;=0.5,"منتظم",IF(N(H23)=0,"لم يسدد","متأخر جزئيًا")))</f>
        <v/>
      </c>
    </row>
    <row r="24">
      <c r="A24" s="27" t="n"/>
      <c r="B24" s="18" t="n"/>
      <c r="C24" s="19" t="n"/>
      <c r="D24" s="28">
        <f>IF(OR(A24="",$C$56=0),"",N(C24)/$C$56)</f>
        <v/>
      </c>
      <c r="E24" s="21">
        <f>IF(D24="","",D24*'المصروفات'!$B$17)</f>
        <v/>
      </c>
      <c r="F24" s="29">
        <f>IF(E24="","",E24/12)</f>
        <v/>
      </c>
      <c r="G24" s="21">
        <f>IF(F24="","",F24*$C$3)</f>
        <v/>
      </c>
      <c r="H24" s="19" t="n"/>
      <c r="I24" s="21">
        <f>IF(G24="","",G24-N(H24))</f>
        <v/>
      </c>
      <c r="J24" s="30">
        <f>IF(I24="","",IF(I24&lt;=0.5,"منتظم",IF(N(H24)=0,"لم يسدد","متأخر جزئيًا")))</f>
        <v/>
      </c>
    </row>
    <row r="25">
      <c r="A25" s="27" t="n"/>
      <c r="B25" s="18" t="n"/>
      <c r="C25" s="19" t="n"/>
      <c r="D25" s="28">
        <f>IF(OR(A25="",$C$56=0),"",N(C25)/$C$56)</f>
        <v/>
      </c>
      <c r="E25" s="21">
        <f>IF(D25="","",D25*'المصروفات'!$B$17)</f>
        <v/>
      </c>
      <c r="F25" s="29">
        <f>IF(E25="","",E25/12)</f>
        <v/>
      </c>
      <c r="G25" s="21">
        <f>IF(F25="","",F25*$C$3)</f>
        <v/>
      </c>
      <c r="H25" s="19" t="n"/>
      <c r="I25" s="21">
        <f>IF(G25="","",G25-N(H25))</f>
        <v/>
      </c>
      <c r="J25" s="30">
        <f>IF(I25="","",IF(I25&lt;=0.5,"منتظم",IF(N(H25)=0,"لم يسدد","متأخر جزئيًا")))</f>
        <v/>
      </c>
    </row>
    <row r="26">
      <c r="A26" s="27" t="n"/>
      <c r="B26" s="18" t="n"/>
      <c r="C26" s="19" t="n"/>
      <c r="D26" s="28">
        <f>IF(OR(A26="",$C$56=0),"",N(C26)/$C$56)</f>
        <v/>
      </c>
      <c r="E26" s="21">
        <f>IF(D26="","",D26*'المصروفات'!$B$17)</f>
        <v/>
      </c>
      <c r="F26" s="29">
        <f>IF(E26="","",E26/12)</f>
        <v/>
      </c>
      <c r="G26" s="21">
        <f>IF(F26="","",F26*$C$3)</f>
        <v/>
      </c>
      <c r="H26" s="19" t="n"/>
      <c r="I26" s="21">
        <f>IF(G26="","",G26-N(H26))</f>
        <v/>
      </c>
      <c r="J26" s="30">
        <f>IF(I26="","",IF(I26&lt;=0.5,"منتظم",IF(N(H26)=0,"لم يسدد","متأخر جزئيًا")))</f>
        <v/>
      </c>
    </row>
    <row r="27">
      <c r="A27" s="27" t="n"/>
      <c r="B27" s="18" t="n"/>
      <c r="C27" s="19" t="n"/>
      <c r="D27" s="28">
        <f>IF(OR(A27="",$C$56=0),"",N(C27)/$C$56)</f>
        <v/>
      </c>
      <c r="E27" s="21">
        <f>IF(D27="","",D27*'المصروفات'!$B$17)</f>
        <v/>
      </c>
      <c r="F27" s="29">
        <f>IF(E27="","",E27/12)</f>
        <v/>
      </c>
      <c r="G27" s="21">
        <f>IF(F27="","",F27*$C$3)</f>
        <v/>
      </c>
      <c r="H27" s="19" t="n"/>
      <c r="I27" s="21">
        <f>IF(G27="","",G27-N(H27))</f>
        <v/>
      </c>
      <c r="J27" s="30">
        <f>IF(I27="","",IF(I27&lt;=0.5,"منتظم",IF(N(H27)=0,"لم يسدد","متأخر جزئيًا")))</f>
        <v/>
      </c>
    </row>
    <row r="28">
      <c r="A28" s="27" t="n"/>
      <c r="B28" s="18" t="n"/>
      <c r="C28" s="19" t="n"/>
      <c r="D28" s="28">
        <f>IF(OR(A28="",$C$56=0),"",N(C28)/$C$56)</f>
        <v/>
      </c>
      <c r="E28" s="21">
        <f>IF(D28="","",D28*'المصروفات'!$B$17)</f>
        <v/>
      </c>
      <c r="F28" s="29">
        <f>IF(E28="","",E28/12)</f>
        <v/>
      </c>
      <c r="G28" s="21">
        <f>IF(F28="","",F28*$C$3)</f>
        <v/>
      </c>
      <c r="H28" s="19" t="n"/>
      <c r="I28" s="21">
        <f>IF(G28="","",G28-N(H28))</f>
        <v/>
      </c>
      <c r="J28" s="30">
        <f>IF(I28="","",IF(I28&lt;=0.5,"منتظم",IF(N(H28)=0,"لم يسدد","متأخر جزئيًا")))</f>
        <v/>
      </c>
    </row>
    <row r="29">
      <c r="A29" s="27" t="n"/>
      <c r="B29" s="18" t="n"/>
      <c r="C29" s="19" t="n"/>
      <c r="D29" s="28">
        <f>IF(OR(A29="",$C$56=0),"",N(C29)/$C$56)</f>
        <v/>
      </c>
      <c r="E29" s="21">
        <f>IF(D29="","",D29*'المصروفات'!$B$17)</f>
        <v/>
      </c>
      <c r="F29" s="29">
        <f>IF(E29="","",E29/12)</f>
        <v/>
      </c>
      <c r="G29" s="21">
        <f>IF(F29="","",F29*$C$3)</f>
        <v/>
      </c>
      <c r="H29" s="19" t="n"/>
      <c r="I29" s="21">
        <f>IF(G29="","",G29-N(H29))</f>
        <v/>
      </c>
      <c r="J29" s="30">
        <f>IF(I29="","",IF(I29&lt;=0.5,"منتظم",IF(N(H29)=0,"لم يسدد","متأخر جزئيًا")))</f>
        <v/>
      </c>
    </row>
    <row r="30">
      <c r="A30" s="27" t="n"/>
      <c r="B30" s="18" t="n"/>
      <c r="C30" s="19" t="n"/>
      <c r="D30" s="28">
        <f>IF(OR(A30="",$C$56=0),"",N(C30)/$C$56)</f>
        <v/>
      </c>
      <c r="E30" s="21">
        <f>IF(D30="","",D30*'المصروفات'!$B$17)</f>
        <v/>
      </c>
      <c r="F30" s="29">
        <f>IF(E30="","",E30/12)</f>
        <v/>
      </c>
      <c r="G30" s="21">
        <f>IF(F30="","",F30*$C$3)</f>
        <v/>
      </c>
      <c r="H30" s="19" t="n"/>
      <c r="I30" s="21">
        <f>IF(G30="","",G30-N(H30))</f>
        <v/>
      </c>
      <c r="J30" s="30">
        <f>IF(I30="","",IF(I30&lt;=0.5,"منتظم",IF(N(H30)=0,"لم يسدد","متأخر جزئيًا")))</f>
        <v/>
      </c>
    </row>
    <row r="31">
      <c r="A31" s="27" t="n"/>
      <c r="B31" s="18" t="n"/>
      <c r="C31" s="19" t="n"/>
      <c r="D31" s="28">
        <f>IF(OR(A31="",$C$56=0),"",N(C31)/$C$56)</f>
        <v/>
      </c>
      <c r="E31" s="21">
        <f>IF(D31="","",D31*'المصروفات'!$B$17)</f>
        <v/>
      </c>
      <c r="F31" s="29">
        <f>IF(E31="","",E31/12)</f>
        <v/>
      </c>
      <c r="G31" s="21">
        <f>IF(F31="","",F31*$C$3)</f>
        <v/>
      </c>
      <c r="H31" s="19" t="n"/>
      <c r="I31" s="21">
        <f>IF(G31="","",G31-N(H31))</f>
        <v/>
      </c>
      <c r="J31" s="30">
        <f>IF(I31="","",IF(I31&lt;=0.5,"منتظم",IF(N(H31)=0,"لم يسدد","متأخر جزئيًا")))</f>
        <v/>
      </c>
    </row>
    <row r="32">
      <c r="A32" s="27" t="n"/>
      <c r="B32" s="18" t="n"/>
      <c r="C32" s="19" t="n"/>
      <c r="D32" s="28">
        <f>IF(OR(A32="",$C$56=0),"",N(C32)/$C$56)</f>
        <v/>
      </c>
      <c r="E32" s="21">
        <f>IF(D32="","",D32*'المصروفات'!$B$17)</f>
        <v/>
      </c>
      <c r="F32" s="29">
        <f>IF(E32="","",E32/12)</f>
        <v/>
      </c>
      <c r="G32" s="21">
        <f>IF(F32="","",F32*$C$3)</f>
        <v/>
      </c>
      <c r="H32" s="19" t="n"/>
      <c r="I32" s="21">
        <f>IF(G32="","",G32-N(H32))</f>
        <v/>
      </c>
      <c r="J32" s="30">
        <f>IF(I32="","",IF(I32&lt;=0.5,"منتظم",IF(N(H32)=0,"لم يسدد","متأخر جزئيًا")))</f>
        <v/>
      </c>
    </row>
    <row r="33">
      <c r="A33" s="27" t="n"/>
      <c r="B33" s="18" t="n"/>
      <c r="C33" s="19" t="n"/>
      <c r="D33" s="28">
        <f>IF(OR(A33="",$C$56=0),"",N(C33)/$C$56)</f>
        <v/>
      </c>
      <c r="E33" s="21">
        <f>IF(D33="","",D33*'المصروفات'!$B$17)</f>
        <v/>
      </c>
      <c r="F33" s="29">
        <f>IF(E33="","",E33/12)</f>
        <v/>
      </c>
      <c r="G33" s="21">
        <f>IF(F33="","",F33*$C$3)</f>
        <v/>
      </c>
      <c r="H33" s="19" t="n"/>
      <c r="I33" s="21">
        <f>IF(G33="","",G33-N(H33))</f>
        <v/>
      </c>
      <c r="J33" s="30">
        <f>IF(I33="","",IF(I33&lt;=0.5,"منتظم",IF(N(H33)=0,"لم يسدد","متأخر جزئيًا")))</f>
        <v/>
      </c>
    </row>
    <row r="34">
      <c r="A34" s="27" t="n"/>
      <c r="B34" s="18" t="n"/>
      <c r="C34" s="19" t="n"/>
      <c r="D34" s="28">
        <f>IF(OR(A34="",$C$56=0),"",N(C34)/$C$56)</f>
        <v/>
      </c>
      <c r="E34" s="21">
        <f>IF(D34="","",D34*'المصروفات'!$B$17)</f>
        <v/>
      </c>
      <c r="F34" s="29">
        <f>IF(E34="","",E34/12)</f>
        <v/>
      </c>
      <c r="G34" s="21">
        <f>IF(F34="","",F34*$C$3)</f>
        <v/>
      </c>
      <c r="H34" s="19" t="n"/>
      <c r="I34" s="21">
        <f>IF(G34="","",G34-N(H34))</f>
        <v/>
      </c>
      <c r="J34" s="30">
        <f>IF(I34="","",IF(I34&lt;=0.5,"منتظم",IF(N(H34)=0,"لم يسدد","متأخر جزئيًا")))</f>
        <v/>
      </c>
    </row>
    <row r="35">
      <c r="A35" s="27" t="n"/>
      <c r="B35" s="18" t="n"/>
      <c r="C35" s="19" t="n"/>
      <c r="D35" s="28">
        <f>IF(OR(A35="",$C$56=0),"",N(C35)/$C$56)</f>
        <v/>
      </c>
      <c r="E35" s="21">
        <f>IF(D35="","",D35*'المصروفات'!$B$17)</f>
        <v/>
      </c>
      <c r="F35" s="29">
        <f>IF(E35="","",E35/12)</f>
        <v/>
      </c>
      <c r="G35" s="21">
        <f>IF(F35="","",F35*$C$3)</f>
        <v/>
      </c>
      <c r="H35" s="19" t="n"/>
      <c r="I35" s="21">
        <f>IF(G35="","",G35-N(H35))</f>
        <v/>
      </c>
      <c r="J35" s="30">
        <f>IF(I35="","",IF(I35&lt;=0.5,"منتظم",IF(N(H35)=0,"لم يسدد","متأخر جزئيًا")))</f>
        <v/>
      </c>
    </row>
    <row r="36">
      <c r="A36" s="27" t="n"/>
      <c r="B36" s="18" t="n"/>
      <c r="C36" s="19" t="n"/>
      <c r="D36" s="28">
        <f>IF(OR(A36="",$C$56=0),"",N(C36)/$C$56)</f>
        <v/>
      </c>
      <c r="E36" s="21">
        <f>IF(D36="","",D36*'المصروفات'!$B$17)</f>
        <v/>
      </c>
      <c r="F36" s="29">
        <f>IF(E36="","",E36/12)</f>
        <v/>
      </c>
      <c r="G36" s="21">
        <f>IF(F36="","",F36*$C$3)</f>
        <v/>
      </c>
      <c r="H36" s="19" t="n"/>
      <c r="I36" s="21">
        <f>IF(G36="","",G36-N(H36))</f>
        <v/>
      </c>
      <c r="J36" s="30">
        <f>IF(I36="","",IF(I36&lt;=0.5,"منتظم",IF(N(H36)=0,"لم يسدد","متأخر جزئيًا")))</f>
        <v/>
      </c>
    </row>
    <row r="37">
      <c r="A37" s="27" t="n"/>
      <c r="B37" s="18" t="n"/>
      <c r="C37" s="19" t="n"/>
      <c r="D37" s="28">
        <f>IF(OR(A37="",$C$56=0),"",N(C37)/$C$56)</f>
        <v/>
      </c>
      <c r="E37" s="21">
        <f>IF(D37="","",D37*'المصروفات'!$B$17)</f>
        <v/>
      </c>
      <c r="F37" s="29">
        <f>IF(E37="","",E37/12)</f>
        <v/>
      </c>
      <c r="G37" s="21">
        <f>IF(F37="","",F37*$C$3)</f>
        <v/>
      </c>
      <c r="H37" s="19" t="n"/>
      <c r="I37" s="21">
        <f>IF(G37="","",G37-N(H37))</f>
        <v/>
      </c>
      <c r="J37" s="30">
        <f>IF(I37="","",IF(I37&lt;=0.5,"منتظم",IF(N(H37)=0,"لم يسدد","متأخر جزئيًا")))</f>
        <v/>
      </c>
    </row>
    <row r="38">
      <c r="A38" s="27" t="n"/>
      <c r="B38" s="18" t="n"/>
      <c r="C38" s="19" t="n"/>
      <c r="D38" s="28">
        <f>IF(OR(A38="",$C$56=0),"",N(C38)/$C$56)</f>
        <v/>
      </c>
      <c r="E38" s="21">
        <f>IF(D38="","",D38*'المصروفات'!$B$17)</f>
        <v/>
      </c>
      <c r="F38" s="29">
        <f>IF(E38="","",E38/12)</f>
        <v/>
      </c>
      <c r="G38" s="21">
        <f>IF(F38="","",F38*$C$3)</f>
        <v/>
      </c>
      <c r="H38" s="19" t="n"/>
      <c r="I38" s="21">
        <f>IF(G38="","",G38-N(H38))</f>
        <v/>
      </c>
      <c r="J38" s="30">
        <f>IF(I38="","",IF(I38&lt;=0.5,"منتظم",IF(N(H38)=0,"لم يسدد","متأخر جزئيًا")))</f>
        <v/>
      </c>
    </row>
    <row r="39">
      <c r="A39" s="27" t="n"/>
      <c r="B39" s="18" t="n"/>
      <c r="C39" s="19" t="n"/>
      <c r="D39" s="28">
        <f>IF(OR(A39="",$C$56=0),"",N(C39)/$C$56)</f>
        <v/>
      </c>
      <c r="E39" s="21">
        <f>IF(D39="","",D39*'المصروفات'!$B$17)</f>
        <v/>
      </c>
      <c r="F39" s="29">
        <f>IF(E39="","",E39/12)</f>
        <v/>
      </c>
      <c r="G39" s="21">
        <f>IF(F39="","",F39*$C$3)</f>
        <v/>
      </c>
      <c r="H39" s="19" t="n"/>
      <c r="I39" s="21">
        <f>IF(G39="","",G39-N(H39))</f>
        <v/>
      </c>
      <c r="J39" s="30">
        <f>IF(I39="","",IF(I39&lt;=0.5,"منتظم",IF(N(H39)=0,"لم يسدد","متأخر جزئيًا")))</f>
        <v/>
      </c>
    </row>
    <row r="40">
      <c r="A40" s="27" t="n"/>
      <c r="B40" s="18" t="n"/>
      <c r="C40" s="19" t="n"/>
      <c r="D40" s="28">
        <f>IF(OR(A40="",$C$56=0),"",N(C40)/$C$56)</f>
        <v/>
      </c>
      <c r="E40" s="21">
        <f>IF(D40="","",D40*'المصروفات'!$B$17)</f>
        <v/>
      </c>
      <c r="F40" s="29">
        <f>IF(E40="","",E40/12)</f>
        <v/>
      </c>
      <c r="G40" s="21">
        <f>IF(F40="","",F40*$C$3)</f>
        <v/>
      </c>
      <c r="H40" s="19" t="n"/>
      <c r="I40" s="21">
        <f>IF(G40="","",G40-N(H40))</f>
        <v/>
      </c>
      <c r="J40" s="30">
        <f>IF(I40="","",IF(I40&lt;=0.5,"منتظم",IF(N(H40)=0,"لم يسدد","متأخر جزئيًا")))</f>
        <v/>
      </c>
    </row>
    <row r="41">
      <c r="A41" s="27" t="n"/>
      <c r="B41" s="18" t="n"/>
      <c r="C41" s="19" t="n"/>
      <c r="D41" s="28">
        <f>IF(OR(A41="",$C$56=0),"",N(C41)/$C$56)</f>
        <v/>
      </c>
      <c r="E41" s="21">
        <f>IF(D41="","",D41*'المصروفات'!$B$17)</f>
        <v/>
      </c>
      <c r="F41" s="29">
        <f>IF(E41="","",E41/12)</f>
        <v/>
      </c>
      <c r="G41" s="21">
        <f>IF(F41="","",F41*$C$3)</f>
        <v/>
      </c>
      <c r="H41" s="19" t="n"/>
      <c r="I41" s="21">
        <f>IF(G41="","",G41-N(H41))</f>
        <v/>
      </c>
      <c r="J41" s="30">
        <f>IF(I41="","",IF(I41&lt;=0.5,"منتظم",IF(N(H41)=0,"لم يسدد","متأخر جزئيًا")))</f>
        <v/>
      </c>
    </row>
    <row r="42">
      <c r="A42" s="27" t="n"/>
      <c r="B42" s="18" t="n"/>
      <c r="C42" s="19" t="n"/>
      <c r="D42" s="28">
        <f>IF(OR(A42="",$C$56=0),"",N(C42)/$C$56)</f>
        <v/>
      </c>
      <c r="E42" s="21">
        <f>IF(D42="","",D42*'المصروفات'!$B$17)</f>
        <v/>
      </c>
      <c r="F42" s="29">
        <f>IF(E42="","",E42/12)</f>
        <v/>
      </c>
      <c r="G42" s="21">
        <f>IF(F42="","",F42*$C$3)</f>
        <v/>
      </c>
      <c r="H42" s="19" t="n"/>
      <c r="I42" s="21">
        <f>IF(G42="","",G42-N(H42))</f>
        <v/>
      </c>
      <c r="J42" s="30">
        <f>IF(I42="","",IF(I42&lt;=0.5,"منتظم",IF(N(H42)=0,"لم يسدد","متأخر جزئيًا")))</f>
        <v/>
      </c>
    </row>
    <row r="43">
      <c r="A43" s="27" t="n"/>
      <c r="B43" s="18" t="n"/>
      <c r="C43" s="19" t="n"/>
      <c r="D43" s="28">
        <f>IF(OR(A43="",$C$56=0),"",N(C43)/$C$56)</f>
        <v/>
      </c>
      <c r="E43" s="21">
        <f>IF(D43="","",D43*'المصروفات'!$B$17)</f>
        <v/>
      </c>
      <c r="F43" s="29">
        <f>IF(E43="","",E43/12)</f>
        <v/>
      </c>
      <c r="G43" s="21">
        <f>IF(F43="","",F43*$C$3)</f>
        <v/>
      </c>
      <c r="H43" s="19" t="n"/>
      <c r="I43" s="21">
        <f>IF(G43="","",G43-N(H43))</f>
        <v/>
      </c>
      <c r="J43" s="30">
        <f>IF(I43="","",IF(I43&lt;=0.5,"منتظم",IF(N(H43)=0,"لم يسدد","متأخر جزئيًا")))</f>
        <v/>
      </c>
    </row>
    <row r="44">
      <c r="A44" s="27" t="n"/>
      <c r="B44" s="18" t="n"/>
      <c r="C44" s="19" t="n"/>
      <c r="D44" s="28">
        <f>IF(OR(A44="",$C$56=0),"",N(C44)/$C$56)</f>
        <v/>
      </c>
      <c r="E44" s="21">
        <f>IF(D44="","",D44*'المصروفات'!$B$17)</f>
        <v/>
      </c>
      <c r="F44" s="29">
        <f>IF(E44="","",E44/12)</f>
        <v/>
      </c>
      <c r="G44" s="21">
        <f>IF(F44="","",F44*$C$3)</f>
        <v/>
      </c>
      <c r="H44" s="19" t="n"/>
      <c r="I44" s="21">
        <f>IF(G44="","",G44-N(H44))</f>
        <v/>
      </c>
      <c r="J44" s="30">
        <f>IF(I44="","",IF(I44&lt;=0.5,"منتظم",IF(N(H44)=0,"لم يسدد","متأخر جزئيًا")))</f>
        <v/>
      </c>
    </row>
    <row r="45">
      <c r="A45" s="27" t="n"/>
      <c r="B45" s="18" t="n"/>
      <c r="C45" s="19" t="n"/>
      <c r="D45" s="28">
        <f>IF(OR(A45="",$C$56=0),"",N(C45)/$C$56)</f>
        <v/>
      </c>
      <c r="E45" s="21">
        <f>IF(D45="","",D45*'المصروفات'!$B$17)</f>
        <v/>
      </c>
      <c r="F45" s="29">
        <f>IF(E45="","",E45/12)</f>
        <v/>
      </c>
      <c r="G45" s="21">
        <f>IF(F45="","",F45*$C$3)</f>
        <v/>
      </c>
      <c r="H45" s="19" t="n"/>
      <c r="I45" s="21">
        <f>IF(G45="","",G45-N(H45))</f>
        <v/>
      </c>
      <c r="J45" s="30">
        <f>IF(I45="","",IF(I45&lt;=0.5,"منتظم",IF(N(H45)=0,"لم يسدد","متأخر جزئيًا")))</f>
        <v/>
      </c>
    </row>
    <row r="46">
      <c r="A46" s="27" t="n"/>
      <c r="B46" s="18" t="n"/>
      <c r="C46" s="19" t="n"/>
      <c r="D46" s="28">
        <f>IF(OR(A46="",$C$56=0),"",N(C46)/$C$56)</f>
        <v/>
      </c>
      <c r="E46" s="21">
        <f>IF(D46="","",D46*'المصروفات'!$B$17)</f>
        <v/>
      </c>
      <c r="F46" s="29">
        <f>IF(E46="","",E46/12)</f>
        <v/>
      </c>
      <c r="G46" s="21">
        <f>IF(F46="","",F46*$C$3)</f>
        <v/>
      </c>
      <c r="H46" s="19" t="n"/>
      <c r="I46" s="21">
        <f>IF(G46="","",G46-N(H46))</f>
        <v/>
      </c>
      <c r="J46" s="30">
        <f>IF(I46="","",IF(I46&lt;=0.5,"منتظم",IF(N(H46)=0,"لم يسدد","متأخر جزئيًا")))</f>
        <v/>
      </c>
    </row>
    <row r="47">
      <c r="A47" s="27" t="n"/>
      <c r="B47" s="18" t="n"/>
      <c r="C47" s="19" t="n"/>
      <c r="D47" s="28">
        <f>IF(OR(A47="",$C$56=0),"",N(C47)/$C$56)</f>
        <v/>
      </c>
      <c r="E47" s="21">
        <f>IF(D47="","",D47*'المصروفات'!$B$17)</f>
        <v/>
      </c>
      <c r="F47" s="29">
        <f>IF(E47="","",E47/12)</f>
        <v/>
      </c>
      <c r="G47" s="21">
        <f>IF(F47="","",F47*$C$3)</f>
        <v/>
      </c>
      <c r="H47" s="19" t="n"/>
      <c r="I47" s="21">
        <f>IF(G47="","",G47-N(H47))</f>
        <v/>
      </c>
      <c r="J47" s="30">
        <f>IF(I47="","",IF(I47&lt;=0.5,"منتظم",IF(N(H47)=0,"لم يسدد","متأخر جزئيًا")))</f>
        <v/>
      </c>
    </row>
    <row r="48">
      <c r="A48" s="27" t="n"/>
      <c r="B48" s="18" t="n"/>
      <c r="C48" s="19" t="n"/>
      <c r="D48" s="28">
        <f>IF(OR(A48="",$C$56=0),"",N(C48)/$C$56)</f>
        <v/>
      </c>
      <c r="E48" s="21">
        <f>IF(D48="","",D48*'المصروفات'!$B$17)</f>
        <v/>
      </c>
      <c r="F48" s="29">
        <f>IF(E48="","",E48/12)</f>
        <v/>
      </c>
      <c r="G48" s="21">
        <f>IF(F48="","",F48*$C$3)</f>
        <v/>
      </c>
      <c r="H48" s="19" t="n"/>
      <c r="I48" s="21">
        <f>IF(G48="","",G48-N(H48))</f>
        <v/>
      </c>
      <c r="J48" s="30">
        <f>IF(I48="","",IF(I48&lt;=0.5,"منتظم",IF(N(H48)=0,"لم يسدد","متأخر جزئيًا")))</f>
        <v/>
      </c>
    </row>
    <row r="49">
      <c r="A49" s="27" t="n"/>
      <c r="B49" s="18" t="n"/>
      <c r="C49" s="19" t="n"/>
      <c r="D49" s="28">
        <f>IF(OR(A49="",$C$56=0),"",N(C49)/$C$56)</f>
        <v/>
      </c>
      <c r="E49" s="21">
        <f>IF(D49="","",D49*'المصروفات'!$B$17)</f>
        <v/>
      </c>
      <c r="F49" s="29">
        <f>IF(E49="","",E49/12)</f>
        <v/>
      </c>
      <c r="G49" s="21">
        <f>IF(F49="","",F49*$C$3)</f>
        <v/>
      </c>
      <c r="H49" s="19" t="n"/>
      <c r="I49" s="21">
        <f>IF(G49="","",G49-N(H49))</f>
        <v/>
      </c>
      <c r="J49" s="30">
        <f>IF(I49="","",IF(I49&lt;=0.5,"منتظم",IF(N(H49)=0,"لم يسدد","متأخر جزئيًا")))</f>
        <v/>
      </c>
    </row>
    <row r="50">
      <c r="A50" s="27" t="n"/>
      <c r="B50" s="18" t="n"/>
      <c r="C50" s="19" t="n"/>
      <c r="D50" s="28">
        <f>IF(OR(A50="",$C$56=0),"",N(C50)/$C$56)</f>
        <v/>
      </c>
      <c r="E50" s="21">
        <f>IF(D50="","",D50*'المصروفات'!$B$17)</f>
        <v/>
      </c>
      <c r="F50" s="29">
        <f>IF(E50="","",E50/12)</f>
        <v/>
      </c>
      <c r="G50" s="21">
        <f>IF(F50="","",F50*$C$3)</f>
        <v/>
      </c>
      <c r="H50" s="19" t="n"/>
      <c r="I50" s="21">
        <f>IF(G50="","",G50-N(H50))</f>
        <v/>
      </c>
      <c r="J50" s="30">
        <f>IF(I50="","",IF(I50&lt;=0.5,"منتظم",IF(N(H50)=0,"لم يسدد","متأخر جزئيًا")))</f>
        <v/>
      </c>
    </row>
    <row r="51">
      <c r="A51" s="27" t="n"/>
      <c r="B51" s="18" t="n"/>
      <c r="C51" s="19" t="n"/>
      <c r="D51" s="28">
        <f>IF(OR(A51="",$C$56=0),"",N(C51)/$C$56)</f>
        <v/>
      </c>
      <c r="E51" s="21">
        <f>IF(D51="","",D51*'المصروفات'!$B$17)</f>
        <v/>
      </c>
      <c r="F51" s="29">
        <f>IF(E51="","",E51/12)</f>
        <v/>
      </c>
      <c r="G51" s="21">
        <f>IF(F51="","",F51*$C$3)</f>
        <v/>
      </c>
      <c r="H51" s="19" t="n"/>
      <c r="I51" s="21">
        <f>IF(G51="","",G51-N(H51))</f>
        <v/>
      </c>
      <c r="J51" s="30">
        <f>IF(I51="","",IF(I51&lt;=0.5,"منتظم",IF(N(H51)=0,"لم يسدد","متأخر جزئيًا")))</f>
        <v/>
      </c>
    </row>
    <row r="52">
      <c r="A52" s="27" t="n"/>
      <c r="B52" s="18" t="n"/>
      <c r="C52" s="19" t="n"/>
      <c r="D52" s="28">
        <f>IF(OR(A52="",$C$56=0),"",N(C52)/$C$56)</f>
        <v/>
      </c>
      <c r="E52" s="21">
        <f>IF(D52="","",D52*'المصروفات'!$B$17)</f>
        <v/>
      </c>
      <c r="F52" s="29">
        <f>IF(E52="","",E52/12)</f>
        <v/>
      </c>
      <c r="G52" s="21">
        <f>IF(F52="","",F52*$C$3)</f>
        <v/>
      </c>
      <c r="H52" s="19" t="n"/>
      <c r="I52" s="21">
        <f>IF(G52="","",G52-N(H52))</f>
        <v/>
      </c>
      <c r="J52" s="30">
        <f>IF(I52="","",IF(I52&lt;=0.5,"منتظم",IF(N(H52)=0,"لم يسدد","متأخر جزئيًا")))</f>
        <v/>
      </c>
    </row>
    <row r="53">
      <c r="A53" s="27" t="n"/>
      <c r="B53" s="18" t="n"/>
      <c r="C53" s="19" t="n"/>
      <c r="D53" s="28">
        <f>IF(OR(A53="",$C$56=0),"",N(C53)/$C$56)</f>
        <v/>
      </c>
      <c r="E53" s="21">
        <f>IF(D53="","",D53*'المصروفات'!$B$17)</f>
        <v/>
      </c>
      <c r="F53" s="29">
        <f>IF(E53="","",E53/12)</f>
        <v/>
      </c>
      <c r="G53" s="21">
        <f>IF(F53="","",F53*$C$3)</f>
        <v/>
      </c>
      <c r="H53" s="19" t="n"/>
      <c r="I53" s="21">
        <f>IF(G53="","",G53-N(H53))</f>
        <v/>
      </c>
      <c r="J53" s="30">
        <f>IF(I53="","",IF(I53&lt;=0.5,"منتظم",IF(N(H53)=0,"لم يسدد","متأخر جزئيًا")))</f>
        <v/>
      </c>
    </row>
    <row r="54">
      <c r="A54" s="27" t="n"/>
      <c r="B54" s="18" t="n"/>
      <c r="C54" s="19" t="n"/>
      <c r="D54" s="28">
        <f>IF(OR(A54="",$C$56=0),"",N(C54)/$C$56)</f>
        <v/>
      </c>
      <c r="E54" s="21">
        <f>IF(D54="","",D54*'المصروفات'!$B$17)</f>
        <v/>
      </c>
      <c r="F54" s="29">
        <f>IF(E54="","",E54/12)</f>
        <v/>
      </c>
      <c r="G54" s="21">
        <f>IF(F54="","",F54*$C$3)</f>
        <v/>
      </c>
      <c r="H54" s="19" t="n"/>
      <c r="I54" s="21">
        <f>IF(G54="","",G54-N(H54))</f>
        <v/>
      </c>
      <c r="J54" s="30">
        <f>IF(I54="","",IF(I54&lt;=0.5,"منتظم",IF(N(H54)=0,"لم يسدد","متأخر جزئيًا")))</f>
        <v/>
      </c>
    </row>
    <row r="55">
      <c r="A55" s="27" t="n"/>
      <c r="B55" s="18" t="n"/>
      <c r="C55" s="19" t="n"/>
      <c r="D55" s="28">
        <f>IF(OR(A55="",$C$56=0),"",N(C55)/$C$56)</f>
        <v/>
      </c>
      <c r="E55" s="21">
        <f>IF(D55="","",D55*'المصروفات'!$B$17)</f>
        <v/>
      </c>
      <c r="F55" s="29">
        <f>IF(E55="","",E55/12)</f>
        <v/>
      </c>
      <c r="G55" s="21">
        <f>IF(F55="","",F55*$C$3)</f>
        <v/>
      </c>
      <c r="H55" s="19" t="n"/>
      <c r="I55" s="21">
        <f>IF(G55="","",G55-N(H55))</f>
        <v/>
      </c>
      <c r="J55" s="30">
        <f>IF(I55="","",IF(I55&lt;=0.5,"منتظم",IF(N(H55)=0,"لم يسدد","متأخر جزئيًا")))</f>
        <v/>
      </c>
    </row>
    <row r="56">
      <c r="A56" s="31" t="inlineStr">
        <is>
          <t>الإجمالي</t>
        </is>
      </c>
      <c r="B56" s="32" t="n"/>
      <c r="C56" s="33">
        <f>SUM(C6:C55)</f>
        <v/>
      </c>
      <c r="D56" s="34">
        <f>SUM(D6:D55)</f>
        <v/>
      </c>
      <c r="E56" s="33">
        <f>SUM(E6:E55)</f>
        <v/>
      </c>
      <c r="F56" s="32" t="n"/>
      <c r="G56" s="33">
        <f>SUM(G6:G55)</f>
        <v/>
      </c>
      <c r="H56" s="33">
        <f>SUM(H6:H55)</f>
        <v/>
      </c>
      <c r="I56" s="33">
        <f>SUM(I6:I55)</f>
        <v/>
      </c>
      <c r="J56" s="32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1:J1"/>
    <mergeCell ref="A3:B3"/>
    <mergeCell ref="A2:J2"/>
  </mergeCells>
  <conditionalFormatting sqref="J6:J55">
    <cfRule type="cellIs" priority="1" operator="equal" dxfId="0">
      <formula>"لم يسدد"</formula>
    </cfRule>
    <cfRule type="cellIs" priority="2" operator="equal" dxfId="1">
      <formula>"متأخر جزئيًا"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2026-10-29T11:00:02Z</dcterms:created>
  <dcterms:modified xmlns:dcterms="http://purl.org/dc/terms/" xmlns:xsi="http://www.w3.org/2001/XMLSchema-instance" xsi:type="dcterms:W3CDTF">2026-10-29T11:00:02Z</dcterms:modified>
</cp:coreProperties>
</file>