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ستهلاك" sheetId="3" state="visible" r:id="rId3"/>
  </sheets>
  <definedNames>
    <definedName name="_xlnm.Print_Area" localSheetId="2">'الاستهلاك'!$A$1:$K$35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المرافق لكل وحدة</a:t>
            </a:r>
          </a:p>
        </rich>
      </tx>
    </title>
    <plotArea>
      <lineChart>
        <grouping val="standard"/>
        <ser>
          <idx val="0"/>
          <order val="0"/>
          <tx>
            <strRef>
              <f>'الاستهلاك'!I5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'الاستهلاك'!$A$6:$A$17</f>
            </numRef>
          </cat>
          <val>
            <numRef>
              <f>'الاستهلاك'!$I$6:$I$17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استهلاك وتكلفة المرافق لكل وحدة إنتاج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يتابع شهريًا استهلاك الكهرباء والمياه وتكلفتها مع الغاز والمرافق الأخرى، ويقسمها على الإنتاج ليعطي تكلفة المرافق والكهرباء لكل وحدة منتجة ومتوسط سعر الكيلووات ساعة، فيكشف الهدر وأثر تغير الأسعار.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لكل شهر اكتب استهلاك الكهرباء وتكلفتها من الفاتورة، واستهلاك المياه وتكلفتها، والغاز والمرافق الأخرى، وكمية الإنتاج.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ارتفاع الكهرباء لكل وحدة في الصيف يعود غالبًا للتكييف؛ افصل عدادات المكاتب عن الإنتاج إن أمكن. قارن متوسط سعر الكيلووات ساعة بشرائح التعريفة لمعرفة أثر تجاوز الشريحة.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rightToLeft="1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9" customWidth="1" min="4" max="4"/>
    <col width="11" customWidth="1" min="5" max="5"/>
    <col width="12" customWidth="1" min="6" max="6"/>
    <col width="13" customWidth="1" min="7" max="7"/>
    <col width="11" customWidth="1" min="8" max="8"/>
    <col width="11" customWidth="1" min="9" max="9"/>
    <col width="10" customWidth="1" min="10" max="10"/>
    <col width="10" customWidth="1" min="11" max="11"/>
  </cols>
  <sheetData>
    <row r="1" ht="30" customHeight="1">
      <c r="A1" s="15" t="inlineStr">
        <is>
          <t>استهلاك المرافق - 2026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5" ht="44" customHeight="1">
      <c r="A5" s="18" t="inlineStr">
        <is>
          <t>الشهر</t>
        </is>
      </c>
      <c r="B5" s="18" t="inlineStr">
        <is>
          <t>الكهرباء ك.و.س</t>
        </is>
      </c>
      <c r="C5" s="18" t="inlineStr">
        <is>
          <t>تكلفة الكهرباء</t>
        </is>
      </c>
      <c r="D5" s="18" t="inlineStr">
        <is>
          <t>المياه م3</t>
        </is>
      </c>
      <c r="E5" s="18" t="inlineStr">
        <is>
          <t>تكلفة المياه</t>
        </is>
      </c>
      <c r="F5" s="18" t="inlineStr">
        <is>
          <t>غاز ومرافق أخرى</t>
        </is>
      </c>
      <c r="G5" s="18" t="inlineStr">
        <is>
          <t>إجمالي المرافق</t>
        </is>
      </c>
      <c r="H5" s="18" t="inlineStr">
        <is>
          <t>الإنتاج (وحدة)</t>
        </is>
      </c>
      <c r="I5" s="18" t="inlineStr">
        <is>
          <t>المرافق للوحدة</t>
        </is>
      </c>
      <c r="J5" s="18" t="inlineStr">
        <is>
          <t>ك.و.س للوحدة</t>
        </is>
      </c>
      <c r="K5" s="18" t="inlineStr">
        <is>
          <t>سعر الكيلو</t>
        </is>
      </c>
    </row>
    <row r="6">
      <c r="A6" s="19" t="inlineStr">
        <is>
          <t>يناير</t>
        </is>
      </c>
      <c r="B6" s="20" t="n">
        <v>182000</v>
      </c>
      <c r="C6" s="20" t="n">
        <v>354900</v>
      </c>
      <c r="D6" s="20" t="n">
        <v>2400</v>
      </c>
      <c r="E6" s="20" t="n">
        <v>33600</v>
      </c>
      <c r="F6" s="20" t="n">
        <v>42000</v>
      </c>
      <c r="G6" s="21">
        <f>N(C6)+N(E6)+N(F6)</f>
        <v/>
      </c>
      <c r="H6" s="20" t="n">
        <v>92000</v>
      </c>
      <c r="I6" s="22">
        <f>IF(N(H6)=0,"",G6/H6)</f>
        <v/>
      </c>
      <c r="J6" s="22">
        <f>IF(N(H6)=0,"",N(B6)/H6)</f>
        <v/>
      </c>
      <c r="K6" s="22">
        <f>IF(N(B6)=0,"",N(C6)/B6)</f>
        <v/>
      </c>
    </row>
    <row r="7">
      <c r="A7" s="19" t="inlineStr">
        <is>
          <t>فبراير</t>
        </is>
      </c>
      <c r="B7" s="20" t="n">
        <v>175000</v>
      </c>
      <c r="C7" s="20" t="n">
        <v>341250</v>
      </c>
      <c r="D7" s="20" t="n">
        <v>2300</v>
      </c>
      <c r="E7" s="20" t="n">
        <v>32200</v>
      </c>
      <c r="F7" s="20" t="n">
        <v>41000</v>
      </c>
      <c r="G7" s="21">
        <f>N(C7)+N(E7)+N(F7)</f>
        <v/>
      </c>
      <c r="H7" s="20" t="n">
        <v>88000</v>
      </c>
      <c r="I7" s="22">
        <f>IF(N(H7)=0,"",G7/H7)</f>
        <v/>
      </c>
      <c r="J7" s="22">
        <f>IF(N(H7)=0,"",N(B7)/H7)</f>
        <v/>
      </c>
      <c r="K7" s="22">
        <f>IF(N(B7)=0,"",N(C7)/B7)</f>
        <v/>
      </c>
    </row>
    <row r="8">
      <c r="A8" s="19" t="inlineStr">
        <is>
          <t>مارس</t>
        </is>
      </c>
      <c r="B8" s="20" t="n">
        <v>190000</v>
      </c>
      <c r="C8" s="20" t="n">
        <v>370500</v>
      </c>
      <c r="D8" s="20" t="n">
        <v>2500</v>
      </c>
      <c r="E8" s="20" t="n">
        <v>35000</v>
      </c>
      <c r="F8" s="20" t="n">
        <v>43000</v>
      </c>
      <c r="G8" s="21">
        <f>N(C8)+N(E8)+N(F8)</f>
        <v/>
      </c>
      <c r="H8" s="20" t="n">
        <v>96000</v>
      </c>
      <c r="I8" s="22">
        <f>IF(N(H8)=0,"",G8/H8)</f>
        <v/>
      </c>
      <c r="J8" s="22">
        <f>IF(N(H8)=0,"",N(B8)/H8)</f>
        <v/>
      </c>
      <c r="K8" s="22">
        <f>IF(N(B8)=0,"",N(C8)/B8)</f>
        <v/>
      </c>
    </row>
    <row r="9">
      <c r="A9" s="19" t="inlineStr">
        <is>
          <t>أبريل</t>
        </is>
      </c>
      <c r="B9" s="20" t="n">
        <v>198000</v>
      </c>
      <c r="C9" s="20" t="n">
        <v>386100</v>
      </c>
      <c r="D9" s="20" t="n">
        <v>2600</v>
      </c>
      <c r="E9" s="20" t="n">
        <v>36400</v>
      </c>
      <c r="F9" s="20" t="n">
        <v>44000</v>
      </c>
      <c r="G9" s="21">
        <f>N(C9)+N(E9)+N(F9)</f>
        <v/>
      </c>
      <c r="H9" s="20" t="n">
        <v>99000</v>
      </c>
      <c r="I9" s="22">
        <f>IF(N(H9)=0,"",G9/H9)</f>
        <v/>
      </c>
      <c r="J9" s="22">
        <f>IF(N(H9)=0,"",N(B9)/H9)</f>
        <v/>
      </c>
      <c r="K9" s="22">
        <f>IF(N(B9)=0,"",N(C9)/B9)</f>
        <v/>
      </c>
    </row>
    <row r="10">
      <c r="A10" s="19" t="inlineStr">
        <is>
          <t>مايو</t>
        </is>
      </c>
      <c r="B10" s="20" t="n">
        <v>214000</v>
      </c>
      <c r="C10" s="20" t="n">
        <v>417300</v>
      </c>
      <c r="D10" s="20" t="n">
        <v>2900</v>
      </c>
      <c r="E10" s="20" t="n">
        <v>40600</v>
      </c>
      <c r="F10" s="20" t="n">
        <v>45000</v>
      </c>
      <c r="G10" s="21">
        <f>N(C10)+N(E10)+N(F10)</f>
        <v/>
      </c>
      <c r="H10" s="20" t="n">
        <v>101000</v>
      </c>
      <c r="I10" s="22">
        <f>IF(N(H10)=0,"",G10/H10)</f>
        <v/>
      </c>
      <c r="J10" s="22">
        <f>IF(N(H10)=0,"",N(B10)/H10)</f>
        <v/>
      </c>
      <c r="K10" s="22">
        <f>IF(N(B10)=0,"",N(C10)/B10)</f>
        <v/>
      </c>
    </row>
    <row r="11">
      <c r="A11" s="19" t="inlineStr">
        <is>
          <t>يونيو</t>
        </is>
      </c>
      <c r="B11" s="20" t="n">
        <v>236000</v>
      </c>
      <c r="C11" s="20" t="n">
        <v>460200</v>
      </c>
      <c r="D11" s="20" t="n">
        <v>3200</v>
      </c>
      <c r="E11" s="20" t="n">
        <v>44800</v>
      </c>
      <c r="F11" s="20" t="n">
        <v>46000</v>
      </c>
      <c r="G11" s="21">
        <f>N(C11)+N(E11)+N(F11)</f>
        <v/>
      </c>
      <c r="H11" s="20" t="n">
        <v>104000</v>
      </c>
      <c r="I11" s="22">
        <f>IF(N(H11)=0,"",G11/H11)</f>
        <v/>
      </c>
      <c r="J11" s="22">
        <f>IF(N(H11)=0,"",N(B11)/H11)</f>
        <v/>
      </c>
      <c r="K11" s="22">
        <f>IF(N(B11)=0,"",N(C11)/B11)</f>
        <v/>
      </c>
    </row>
    <row r="12">
      <c r="A12" s="19" t="inlineStr">
        <is>
          <t>يوليو</t>
        </is>
      </c>
      <c r="B12" s="20" t="n">
        <v>248000</v>
      </c>
      <c r="C12" s="20" t="n">
        <v>533200</v>
      </c>
      <c r="D12" s="20" t="n">
        <v>3400</v>
      </c>
      <c r="E12" s="20" t="n">
        <v>47600</v>
      </c>
      <c r="F12" s="20" t="n">
        <v>47000</v>
      </c>
      <c r="G12" s="21">
        <f>N(C12)+N(E12)+N(F12)</f>
        <v/>
      </c>
      <c r="H12" s="20" t="n">
        <v>103000</v>
      </c>
      <c r="I12" s="22">
        <f>IF(N(H12)=0,"",G12/H12)</f>
        <v/>
      </c>
      <c r="J12" s="22">
        <f>IF(N(H12)=0,"",N(B12)/H12)</f>
        <v/>
      </c>
      <c r="K12" s="22">
        <f>IF(N(B12)=0,"",N(C12)/B12)</f>
        <v/>
      </c>
    </row>
    <row r="13">
      <c r="A13" s="19" t="inlineStr">
        <is>
          <t>أغسطس</t>
        </is>
      </c>
      <c r="B13" s="20" t="n">
        <v>251000</v>
      </c>
      <c r="C13" s="20" t="n">
        <v>539650</v>
      </c>
      <c r="D13" s="20" t="n">
        <v>3500</v>
      </c>
      <c r="E13" s="20" t="n">
        <v>49000</v>
      </c>
      <c r="F13" s="20" t="n">
        <v>47000</v>
      </c>
      <c r="G13" s="21">
        <f>N(C13)+N(E13)+N(F13)</f>
        <v/>
      </c>
      <c r="H13" s="20" t="n">
        <v>101000</v>
      </c>
      <c r="I13" s="22">
        <f>IF(N(H13)=0,"",G13/H13)</f>
        <v/>
      </c>
      <c r="J13" s="22">
        <f>IF(N(H13)=0,"",N(B13)/H13)</f>
        <v/>
      </c>
      <c r="K13" s="22">
        <f>IF(N(B13)=0,"",N(C13)/B13)</f>
        <v/>
      </c>
    </row>
    <row r="14">
      <c r="A14" s="19" t="inlineStr">
        <is>
          <t>سبتمبر</t>
        </is>
      </c>
      <c r="B14" s="20" t="n">
        <v>225000</v>
      </c>
      <c r="C14" s="20" t="n">
        <v>483750</v>
      </c>
      <c r="D14" s="20" t="n">
        <v>3000</v>
      </c>
      <c r="E14" s="20" t="n">
        <v>42000</v>
      </c>
      <c r="F14" s="20" t="n">
        <v>45000</v>
      </c>
      <c r="G14" s="21">
        <f>N(C14)+N(E14)+N(F14)</f>
        <v/>
      </c>
      <c r="H14" s="20" t="n">
        <v>100000</v>
      </c>
      <c r="I14" s="22">
        <f>IF(N(H14)=0,"",G14/H14)</f>
        <v/>
      </c>
      <c r="J14" s="22">
        <f>IF(N(H14)=0,"",N(B14)/H14)</f>
        <v/>
      </c>
      <c r="K14" s="22">
        <f>IF(N(B14)=0,"",N(C14)/B14)</f>
        <v/>
      </c>
    </row>
    <row r="15">
      <c r="A15" s="19" t="inlineStr">
        <is>
          <t>أكتوبر</t>
        </is>
      </c>
      <c r="B15" s="20" t="n">
        <v>205000</v>
      </c>
      <c r="C15" s="20" t="n">
        <v>440750</v>
      </c>
      <c r="D15" s="20" t="n">
        <v>2700</v>
      </c>
      <c r="E15" s="20" t="n">
        <v>37800</v>
      </c>
      <c r="F15" s="20" t="n">
        <v>44000</v>
      </c>
      <c r="G15" s="21">
        <f>N(C15)+N(E15)+N(F15)</f>
        <v/>
      </c>
      <c r="H15" s="20" t="n">
        <v>98000</v>
      </c>
      <c r="I15" s="22">
        <f>IF(N(H15)=0,"",G15/H15)</f>
        <v/>
      </c>
      <c r="J15" s="22">
        <f>IF(N(H15)=0,"",N(B15)/H15)</f>
        <v/>
      </c>
      <c r="K15" s="22">
        <f>IF(N(B15)=0,"",N(C15)/B15)</f>
        <v/>
      </c>
    </row>
    <row r="16">
      <c r="A16" s="19" t="inlineStr">
        <is>
          <t>نوفمبر</t>
        </is>
      </c>
      <c r="B16" s="20" t="n">
        <v>192000</v>
      </c>
      <c r="C16" s="20" t="n">
        <v>412800</v>
      </c>
      <c r="D16" s="20" t="n">
        <v>2500</v>
      </c>
      <c r="E16" s="20" t="n">
        <v>35000</v>
      </c>
      <c r="F16" s="20" t="n">
        <v>43000</v>
      </c>
      <c r="G16" s="21">
        <f>N(C16)+N(E16)+N(F16)</f>
        <v/>
      </c>
      <c r="H16" s="20" t="n">
        <v>95000</v>
      </c>
      <c r="I16" s="22">
        <f>IF(N(H16)=0,"",G16/H16)</f>
        <v/>
      </c>
      <c r="J16" s="22">
        <f>IF(N(H16)=0,"",N(B16)/H16)</f>
        <v/>
      </c>
      <c r="K16" s="22">
        <f>IF(N(B16)=0,"",N(C16)/B16)</f>
        <v/>
      </c>
    </row>
    <row r="17">
      <c r="A17" s="19" t="inlineStr">
        <is>
          <t>ديسمبر</t>
        </is>
      </c>
      <c r="B17" s="20" t="n">
        <v>188000</v>
      </c>
      <c r="C17" s="20" t="n">
        <v>404200</v>
      </c>
      <c r="D17" s="20" t="n">
        <v>2450</v>
      </c>
      <c r="E17" s="20" t="n">
        <v>34300</v>
      </c>
      <c r="F17" s="20" t="n">
        <v>42000</v>
      </c>
      <c r="G17" s="21">
        <f>N(C17)+N(E17)+N(F17)</f>
        <v/>
      </c>
      <c r="H17" s="20" t="n">
        <v>94000</v>
      </c>
      <c r="I17" s="22">
        <f>IF(N(H17)=0,"",G17/H17)</f>
        <v/>
      </c>
      <c r="J17" s="22">
        <f>IF(N(H17)=0,"",N(B17)/H17)</f>
        <v/>
      </c>
      <c r="K17" s="22">
        <f>IF(N(B17)=0,"",N(C17)/B17)</f>
        <v/>
      </c>
    </row>
    <row r="18">
      <c r="A18" s="23" t="inlineStr">
        <is>
          <t>السنة</t>
        </is>
      </c>
      <c r="B18" s="24">
        <f>SUM(B6:B17)</f>
        <v/>
      </c>
      <c r="C18" s="24">
        <f>SUM(C6:C17)</f>
        <v/>
      </c>
      <c r="D18" s="24">
        <f>SUM(D6:D17)</f>
        <v/>
      </c>
      <c r="E18" s="24">
        <f>SUM(E6:E17)</f>
        <v/>
      </c>
      <c r="F18" s="24">
        <f>SUM(F6:F17)</f>
        <v/>
      </c>
      <c r="G18" s="24">
        <f>SUM(G6:G17)</f>
        <v/>
      </c>
      <c r="H18" s="24">
        <f>SUM(H6:H17)</f>
        <v/>
      </c>
      <c r="I18" s="25">
        <f>IF(H18=0,"",G18/H18)</f>
        <v/>
      </c>
      <c r="J18" s="25">
        <f>IF(H18=0,"",B18/H18)</f>
        <v/>
      </c>
      <c r="K18" s="25">
        <f>IF(B18=0,"",C18/B18)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2026-10-29T11:11:37Z</dcterms:created>
  <dcterms:modified xmlns:dcterms="http://purl.org/dc/terms/" xmlns:xsi="http://www.w3.org/2001/XMLSchema-instance" xsi:type="dcterms:W3CDTF">2026-10-29T11:11:37Z</dcterms:modified>
</cp:coreProperties>
</file>