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تكلفة" sheetId="3" state="visible" r:id="rId3"/>
  </sheets>
  <definedNames>
    <definedName name="_xlnm.Print_Area" localSheetId="2">'التكلفة'!$A$1:$E$37</definedName>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top style="thin">
        <color rgb="00C9CDD4"/>
      </top>
      <bottom style="thin">
        <color rgb="00C9CDD4"/>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8">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0" fontId="0" fillId="0" borderId="5" applyProtection="1" pivotButton="0" quotePrefix="0" xfId="0">
      <protection locked="0" hidden="0"/>
    </xf>
    <xf numFmtId="0" fontId="0" fillId="0" borderId="6" applyProtection="1" pivotButton="0" quotePrefix="0" xfId="0">
      <protection locked="0" hidden="0"/>
    </xf>
    <xf numFmtId="0" fontId="10" fillId="4" borderId="2" applyAlignment="1" applyProtection="1" pivotButton="0" quotePrefix="0" xfId="0">
      <alignment horizontal="right" vertical="center" wrapText="1"/>
      <protection locked="0" hidden="0"/>
    </xf>
    <xf numFmtId="0" fontId="15" fillId="2" borderId="2" applyAlignment="1" pivotButton="0" quotePrefix="0" xfId="0">
      <alignment horizontal="center" vertical="center" wrapText="1"/>
    </xf>
    <xf numFmtId="2"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center" vertical="center"/>
      <protection locked="0" hidden="0"/>
    </xf>
    <xf numFmtId="164"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6" fillId="5" borderId="7" applyAlignment="1" pivotButton="0" quotePrefix="0" xfId="0">
      <alignment horizontal="right" vertical="center" wrapText="1"/>
    </xf>
    <xf numFmtId="0" fontId="16" fillId="5" borderId="7" pivotButton="0" quotePrefix="0" xfId="0"/>
    <xf numFmtId="164" fontId="16" fillId="5" borderId="7" applyAlignment="1" pivotButton="0" quotePrefix="0" xfId="0">
      <alignment horizontal="center" vertical="center"/>
    </xf>
    <xf numFmtId="0" fontId="0" fillId="0" borderId="5" pivotButton="0" quotePrefix="0" xfId="0"/>
    <xf numFmtId="0" fontId="0" fillId="0" borderId="6" pivotButton="0" quotePrefix="0" xfId="0"/>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4" fontId="15" fillId="3" borderId="2" applyAlignment="1" pivotButton="0" quotePrefix="0" xfId="0">
      <alignment horizontal="center" vertical="center"/>
    </xf>
    <xf numFmtId="0" fontId="10" fillId="0" borderId="2" applyAlignment="1" pivotButton="0" quotePrefix="0" xfId="0">
      <alignment horizontal="right" vertical="center" wrapText="1"/>
    </xf>
    <xf numFmtId="0" fontId="1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تكلفة وتسعير طلبية أثاث لورش النجارة</t>
        </is>
      </c>
    </row>
    <row r="2" ht="4" customHeight="1">
      <c r="A2" s="9" t="n"/>
    </row>
    <row r="4" ht="22" customHeight="1">
      <c r="B4" s="10" t="inlineStr">
        <is>
          <t>فكرة القالب</t>
        </is>
      </c>
    </row>
    <row r="5" ht="66" customHeight="1">
      <c r="A5" s="11" t="inlineStr">
        <is>
          <t>•</t>
        </is>
      </c>
      <c r="B5" s="12" t="inlineStr">
        <is>
          <t>لورش النجارة ومصانع الأثاث الصغيرة: كارت تكلفة لكل طلبية (غرفة نوم، سفرة، مطبخ، أنتريه) يجمع الخامات بالكمية والسعر مع نسبة الهالك، وأيام عمل النجار والنقاش والمنجد، والمصروفات غير المباشرة كنسبة من الأجور، والنقل والتركيب، ثم يحسب سعر البيع بهامش الربح المطلوب مقرّبًا لأقرب 500، والعربون والمتبقي.</t>
        </is>
      </c>
    </row>
    <row r="6" ht="22" customHeight="1">
      <c r="B6" s="10" t="inlineStr">
        <is>
          <t>خطوات الاستخدام</t>
        </is>
      </c>
    </row>
    <row r="7" ht="34" customHeight="1">
      <c r="A7" s="11" t="inlineStr">
        <is>
          <t>•</t>
        </is>
      </c>
      <c r="B7" s="12" t="inlineStr">
        <is>
          <t>اكتب بيانات الطلبية والعميل، ثم الخامات بالكمية وسعر الوحدة، ونسبة الهالك، وأيام كل صنعة واليومية، ونسبة المصروفات غير المباشرة، وتكلفة النقل والتركيب، وهامش الربح ونسبة العربون.</t>
        </is>
      </c>
    </row>
    <row r="8" ht="22" customHeight="1">
      <c r="B8" s="10" t="inlineStr">
        <is>
          <t>ملاحظات</t>
        </is>
      </c>
    </row>
    <row r="9" ht="34" customHeight="1">
      <c r="A9" s="11" t="inlineStr">
        <is>
          <t>•</t>
        </is>
      </c>
      <c r="B9" s="12" t="inlineStr">
        <is>
          <t>المصروفات غير المباشرة تشمل إيجار الورشة والكهرباء وإهلاك الماكينات؛ احسب نسبتها من أجور سنة سابقة. أسعار الخشب تتغير بسرعة، فحدد مدة صلاحية عرض السعر.</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E37"/>
  <sheetViews>
    <sheetView showGridLines="0" rightToLeft="1" workbookViewId="0">
      <selection activeCell="A1" sqref="A1"/>
    </sheetView>
  </sheetViews>
  <sheetFormatPr baseColWidth="8" defaultRowHeight="15"/>
  <cols>
    <col width="30" customWidth="1" min="1" max="1"/>
    <col width="10" customWidth="1" min="2" max="2"/>
    <col width="10" customWidth="1" min="3" max="3"/>
    <col width="13" customWidth="1" min="4" max="4"/>
    <col width="14" customWidth="1" min="5" max="5"/>
  </cols>
  <sheetData>
    <row r="1" ht="30" customHeight="1">
      <c r="A1" s="15" t="inlineStr">
        <is>
          <t>كارت تكلفة طلبية أثاث</t>
        </is>
      </c>
      <c r="B1" s="16" t="n"/>
      <c r="C1" s="16" t="n"/>
      <c r="D1" s="16" t="n"/>
      <c r="E1" s="16" t="n"/>
    </row>
    <row r="2" ht="30" customHeight="1">
      <c r="A2" s="17" t="inlineStr">
        <is>
          <t>الخلايا الصفراء للإدخال.</t>
        </is>
      </c>
    </row>
    <row r="3">
      <c r="A3" s="18" t="inlineStr">
        <is>
          <t>رقم الطلبية والعميل</t>
        </is>
      </c>
      <c r="B3" s="19" t="inlineStr">
        <is>
          <t>W-118 / أ. محمد السيد</t>
        </is>
      </c>
      <c r="C3" s="20" t="n"/>
      <c r="D3" s="20" t="n"/>
      <c r="E3" s="21" t="n"/>
    </row>
    <row r="4" ht="32" customHeight="1">
      <c r="A4" s="18" t="inlineStr">
        <is>
          <t>وصف الطلبية</t>
        </is>
      </c>
      <c r="B4" s="22" t="inlineStr">
        <is>
          <t>غرفة نوم زان كاملة: سرير، دولاب 4 ضلف، تسريحة، 2 كومودينو</t>
        </is>
      </c>
      <c r="C4" s="20" t="n"/>
      <c r="D4" s="20" t="n"/>
      <c r="E4" s="21" t="n"/>
    </row>
    <row r="6" ht="30" customHeight="1">
      <c r="A6" s="23" t="inlineStr">
        <is>
          <t>الخامة</t>
        </is>
      </c>
      <c r="B6" s="23" t="inlineStr">
        <is>
          <t>الكمية</t>
        </is>
      </c>
      <c r="C6" s="23" t="inlineStr">
        <is>
          <t>الوحدة</t>
        </is>
      </c>
      <c r="D6" s="23" t="inlineStr">
        <is>
          <t>سعر الوحدة</t>
        </is>
      </c>
      <c r="E6" s="23" t="inlineStr">
        <is>
          <t>القيمة</t>
        </is>
      </c>
    </row>
    <row r="7">
      <c r="A7" s="19" t="inlineStr">
        <is>
          <t>خشب زان أحمر</t>
        </is>
      </c>
      <c r="B7" s="24" t="n">
        <v>0.9</v>
      </c>
      <c r="C7" s="25" t="inlineStr">
        <is>
          <t>م3</t>
        </is>
      </c>
      <c r="D7" s="26" t="n">
        <v>32000</v>
      </c>
      <c r="E7" s="27">
        <f>IF(A7="","",N(B7)*N(D7))</f>
        <v/>
      </c>
    </row>
    <row r="8">
      <c r="A8" s="19" t="inlineStr">
        <is>
          <t>كونتر 18 مم</t>
        </is>
      </c>
      <c r="B8" s="24" t="n">
        <v>6</v>
      </c>
      <c r="C8" s="25" t="inlineStr">
        <is>
          <t>لوح</t>
        </is>
      </c>
      <c r="D8" s="26" t="n">
        <v>1450</v>
      </c>
      <c r="E8" s="27">
        <f>IF(A8="","",N(B8)*N(D8))</f>
        <v/>
      </c>
    </row>
    <row r="9">
      <c r="A9" s="19" t="inlineStr">
        <is>
          <t>MDF 16 مم</t>
        </is>
      </c>
      <c r="B9" s="24" t="n">
        <v>4</v>
      </c>
      <c r="C9" s="25" t="inlineStr">
        <is>
          <t>لوح</t>
        </is>
      </c>
      <c r="D9" s="26" t="n">
        <v>980</v>
      </c>
      <c r="E9" s="27">
        <f>IF(A9="","",N(B9)*N(D9))</f>
        <v/>
      </c>
    </row>
    <row r="10">
      <c r="A10" s="19" t="inlineStr">
        <is>
          <t>مفصلات ومجاري أدراج</t>
        </is>
      </c>
      <c r="B10" s="24" t="n">
        <v>1</v>
      </c>
      <c r="C10" s="25" t="inlineStr">
        <is>
          <t>طقم</t>
        </is>
      </c>
      <c r="D10" s="26" t="n">
        <v>3200</v>
      </c>
      <c r="E10" s="27">
        <f>IF(A10="","",N(B10)*N(D10))</f>
        <v/>
      </c>
    </row>
    <row r="11">
      <c r="A11" s="19" t="inlineStr">
        <is>
          <t>أكر ومقابض</t>
        </is>
      </c>
      <c r="B11" s="24" t="n">
        <v>12</v>
      </c>
      <c r="C11" s="25" t="inlineStr">
        <is>
          <t>قطعة</t>
        </is>
      </c>
      <c r="D11" s="26" t="n">
        <v>85</v>
      </c>
      <c r="E11" s="27">
        <f>IF(A11="","",N(B11)*N(D11))</f>
        <v/>
      </c>
    </row>
    <row r="12">
      <c r="A12" s="19" t="inlineStr">
        <is>
          <t>دهانات وورنيش</t>
        </is>
      </c>
      <c r="B12" s="24" t="n">
        <v>1</v>
      </c>
      <c r="C12" s="25" t="inlineStr">
        <is>
          <t>مقطوعية</t>
        </is>
      </c>
      <c r="D12" s="26" t="n">
        <v>4500</v>
      </c>
      <c r="E12" s="27">
        <f>IF(A12="","",N(B12)*N(D12))</f>
        <v/>
      </c>
    </row>
    <row r="13">
      <c r="A13" s="19" t="inlineStr">
        <is>
          <t>إسفنج وقماش تنجيد</t>
        </is>
      </c>
      <c r="B13" s="24" t="n">
        <v>1</v>
      </c>
      <c r="C13" s="25" t="inlineStr">
        <is>
          <t>مقطوعية</t>
        </is>
      </c>
      <c r="D13" s="26" t="n">
        <v>7800</v>
      </c>
      <c r="E13" s="27">
        <f>IF(A13="","",N(B13)*N(D13))</f>
        <v/>
      </c>
    </row>
    <row r="14">
      <c r="A14" s="19" t="n"/>
      <c r="B14" s="24" t="n"/>
      <c r="C14" s="25" t="n"/>
      <c r="D14" s="26" t="n"/>
      <c r="E14" s="27">
        <f>IF(A14="","",N(B14)*N(D14))</f>
        <v/>
      </c>
    </row>
    <row r="15">
      <c r="A15" s="19" t="n"/>
      <c r="B15" s="24" t="n"/>
      <c r="C15" s="25" t="n"/>
      <c r="D15" s="26" t="n"/>
      <c r="E15" s="27">
        <f>IF(A15="","",N(B15)*N(D15))</f>
        <v/>
      </c>
    </row>
    <row r="16">
      <c r="A16" s="19" t="n"/>
      <c r="B16" s="24" t="n"/>
      <c r="C16" s="25" t="n"/>
      <c r="D16" s="26" t="n"/>
      <c r="E16" s="27">
        <f>IF(A16="","",N(B16)*N(D16))</f>
        <v/>
      </c>
    </row>
    <row r="17">
      <c r="A17" s="19" t="n"/>
      <c r="B17" s="24" t="n"/>
      <c r="C17" s="25" t="n"/>
      <c r="D17" s="26" t="n"/>
      <c r="E17" s="27">
        <f>IF(A17="","",N(B17)*N(D17))</f>
        <v/>
      </c>
    </row>
    <row r="18">
      <c r="A18" s="19" t="n"/>
      <c r="B18" s="24" t="n"/>
      <c r="C18" s="25" t="n"/>
      <c r="D18" s="26" t="n"/>
      <c r="E18" s="27">
        <f>IF(A18="","",N(B18)*N(D18))</f>
        <v/>
      </c>
    </row>
    <row r="19">
      <c r="A19" s="28" t="inlineStr">
        <is>
          <t>إجمالي الخامات</t>
        </is>
      </c>
      <c r="B19" s="29" t="n"/>
      <c r="C19" s="29" t="n"/>
      <c r="D19" s="29" t="n"/>
      <c r="E19" s="30">
        <f>SUM(E7:E18)</f>
        <v/>
      </c>
    </row>
    <row r="20">
      <c r="A20" s="18" t="inlineStr">
        <is>
          <t>نسبة الهالك على الخامات</t>
        </is>
      </c>
      <c r="B20" s="31" t="n"/>
      <c r="C20" s="32" t="n"/>
      <c r="D20" s="33" t="n">
        <v>0.1</v>
      </c>
      <c r="E20" s="27">
        <f>E19*D20</f>
        <v/>
      </c>
    </row>
    <row r="22" ht="30" customHeight="1">
      <c r="A22" s="23" t="inlineStr">
        <is>
          <t>الصنعة</t>
        </is>
      </c>
      <c r="B22" s="23" t="inlineStr">
        <is>
          <t>الأيام</t>
        </is>
      </c>
      <c r="C22" s="23" t="inlineStr"/>
      <c r="D22" s="23" t="inlineStr">
        <is>
          <t>اليومية</t>
        </is>
      </c>
      <c r="E22" s="23" t="inlineStr">
        <is>
          <t>القيمة</t>
        </is>
      </c>
    </row>
    <row r="23">
      <c r="A23" s="19" t="inlineStr">
        <is>
          <t>نجار</t>
        </is>
      </c>
      <c r="B23" s="34" t="n">
        <v>14</v>
      </c>
      <c r="D23" s="26" t="n">
        <v>900</v>
      </c>
      <c r="E23" s="27">
        <f>IF(A23="","",N(B23)*N(D23))</f>
        <v/>
      </c>
    </row>
    <row r="24">
      <c r="A24" s="19" t="inlineStr">
        <is>
          <t>نقاش (دهان)</t>
        </is>
      </c>
      <c r="B24" s="34" t="n">
        <v>6</v>
      </c>
      <c r="D24" s="26" t="n">
        <v>800</v>
      </c>
      <c r="E24" s="27">
        <f>IF(A24="","",N(B24)*N(D24))</f>
        <v/>
      </c>
    </row>
    <row r="25">
      <c r="A25" s="19" t="inlineStr">
        <is>
          <t>منجد</t>
        </is>
      </c>
      <c r="B25" s="34" t="n">
        <v>3</v>
      </c>
      <c r="D25" s="26" t="n">
        <v>850</v>
      </c>
      <c r="E25" s="27">
        <f>IF(A25="","",N(B25)*N(D25))</f>
        <v/>
      </c>
    </row>
    <row r="26">
      <c r="A26" s="19" t="n"/>
      <c r="B26" s="34" t="n"/>
      <c r="D26" s="26" t="n"/>
      <c r="E26" s="27">
        <f>IF(A26="","",N(B26)*N(D26))</f>
        <v/>
      </c>
    </row>
    <row r="27">
      <c r="A27" s="28" t="inlineStr">
        <is>
          <t>إجمالي الأجور</t>
        </is>
      </c>
      <c r="B27" s="29" t="n"/>
      <c r="C27" s="29" t="n"/>
      <c r="D27" s="29" t="n"/>
      <c r="E27" s="30">
        <f>SUM(E23:E26)</f>
        <v/>
      </c>
    </row>
    <row r="29">
      <c r="A29" s="18" t="inlineStr">
        <is>
          <t>مصروفات غير مباشرة (% من الأجور)</t>
        </is>
      </c>
      <c r="B29" s="31" t="n"/>
      <c r="C29" s="32" t="n"/>
      <c r="D29" s="33" t="n">
        <v>0.25</v>
      </c>
      <c r="E29" s="27">
        <f>E27*D29</f>
        <v/>
      </c>
    </row>
    <row r="30">
      <c r="A30" s="18" t="inlineStr">
        <is>
          <t>النقل والتركيب</t>
        </is>
      </c>
      <c r="B30" s="31" t="n"/>
      <c r="C30" s="31" t="n"/>
      <c r="D30" s="32" t="n"/>
      <c r="E30" s="26" t="n">
        <v>2500</v>
      </c>
    </row>
    <row r="31">
      <c r="A31" s="18" t="inlineStr">
        <is>
          <t>إجمالي التكلفة</t>
        </is>
      </c>
      <c r="B31" s="31" t="n"/>
      <c r="C31" s="31" t="n"/>
      <c r="D31" s="32" t="n"/>
      <c r="E31" s="35">
        <f>E19+E20+E27+E29+E30</f>
        <v/>
      </c>
    </row>
    <row r="32">
      <c r="A32" s="18" t="inlineStr">
        <is>
          <t>هامش الربح من سعر البيع</t>
        </is>
      </c>
      <c r="B32" s="31" t="n"/>
      <c r="C32" s="32" t="n"/>
      <c r="D32" s="33" t="n">
        <v>0.25</v>
      </c>
      <c r="E32" s="27">
        <f>E33-E31</f>
        <v/>
      </c>
    </row>
    <row r="33">
      <c r="A33" s="18" t="inlineStr">
        <is>
          <t>سعر البيع (مقرب لأقرب 500)</t>
        </is>
      </c>
      <c r="B33" s="31" t="n"/>
      <c r="C33" s="31" t="n"/>
      <c r="D33" s="32" t="n"/>
      <c r="E33" s="35">
        <f>CEILING(E31/(1-D32),500)</f>
        <v/>
      </c>
    </row>
    <row r="34">
      <c r="A34" s="18" t="inlineStr">
        <is>
          <t>نسبة العربون</t>
        </is>
      </c>
      <c r="B34" s="31" t="n"/>
      <c r="C34" s="32" t="n"/>
      <c r="D34" s="33" t="n">
        <v>0.5</v>
      </c>
      <c r="E34" s="27">
        <f>E33*D34</f>
        <v/>
      </c>
    </row>
    <row r="35">
      <c r="A35" s="36" t="inlineStr">
        <is>
          <t>المتبقي عند التسليم</t>
        </is>
      </c>
      <c r="B35" s="31" t="n"/>
      <c r="C35" s="31" t="n"/>
      <c r="D35" s="32" t="n"/>
      <c r="E35" s="27">
        <f>E33-E34</f>
        <v/>
      </c>
    </row>
    <row r="37">
      <c r="A37" s="37" t="inlineStr">
        <is>
          <t>توقيع العميل: ............</t>
        </is>
      </c>
      <c r="D37" s="37" t="inlineStr">
        <is>
          <t>مدير الورشة: ............</t>
        </is>
      </c>
    </row>
  </sheetData>
  <sheetProtection selectLockedCells="0" selectUnlockedCells="0" sheet="1" objects="0" insertRows="1" insertHyperlinks="1" autoFilter="0" scenarios="0" formatColumns="0" deleteColumns="1" insertColumns="1" pivotTables="1" deleteRows="1" formatCells="0" formatRows="0" sort="0"/>
  <mergeCells count="12">
    <mergeCell ref="A31:D31"/>
    <mergeCell ref="B4:E4"/>
    <mergeCell ref="A2:E2"/>
    <mergeCell ref="A32:C32"/>
    <mergeCell ref="A35:D35"/>
    <mergeCell ref="A30:D30"/>
    <mergeCell ref="A1:E1"/>
    <mergeCell ref="B3:E3"/>
    <mergeCell ref="A33:D33"/>
    <mergeCell ref="A34:C34"/>
    <mergeCell ref="A29:C29"/>
    <mergeCell ref="A20:C20"/>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2026-10-30T03:00:49Z</dcterms:created>
  <dcterms:modified xmlns:dcterms="http://purl.org/dc/terms/" xmlns:xsi="http://www.w3.org/2001/XMLSchema-instance" xsi:type="dcterms:W3CDTF">2026-10-30T03:00:49Z</dcterms:modified>
</cp:coreProperties>
</file>