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نحل" sheetId="3" state="visible" r:id="rId3"/>
  </sheets>
  <definedNames>
    <definedName name="_xlnm.Print_Area" localSheetId="2">'المنحل'!$A$1:$C$33</definedName>
  </definedNames>
  <calcPr calcId="124519" fullCalcOnLoad="1"/>
</workbook>
</file>

<file path=xl/styles.xml><?xml version="1.0" encoding="utf-8"?>
<styleSheet xmlns="http://schemas.openxmlformats.org/spreadsheetml/2006/main">
  <numFmts count="3">
    <numFmt numFmtId="164" formatCode="#,##0;[Red]-#,##0"/>
    <numFmt numFmtId="165" formatCode="#,##0.00;[Red]-#,##0.0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0" fontId="16" fillId="3"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4" fontId="16" fillId="3" borderId="2" applyAlignment="1" pivotButton="0" quotePrefix="0" xfId="0">
      <alignment horizontal="center" vertical="center"/>
    </xf>
    <xf numFmtId="166" fontId="10" fillId="0" borderId="2" applyAlignment="1" pivotButton="0" quotePrefix="0" xfId="0">
      <alignment horizontal="center" vertical="center"/>
    </xf>
    <xf numFmtId="165"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توزيع تكلفة الموسم</a:t>
            </a:r>
          </a:p>
        </rich>
      </tx>
    </title>
    <plotArea>
      <pieChart>
        <varyColors val="1"/>
        <ser>
          <idx val="0"/>
          <order val="0"/>
          <tx>
            <strRef>
              <f>'المنحل'!B24</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dPt>
            <idx val="4"/>
            <spPr>
              <a:solidFill xmlns:a="http://schemas.openxmlformats.org/drawingml/2006/main">
                <a:srgbClr val="D9C29A"/>
              </a:solidFill>
              <a:ln xmlns:a="http://schemas.openxmlformats.org/drawingml/2006/main">
                <a:prstDash val="solid"/>
              </a:ln>
            </spPr>
          </dPt>
          <cat>
            <numRef>
              <f>'المنحل'!$A$25:$A$29</f>
            </numRef>
          </cat>
          <val>
            <numRef>
              <f>'المنحل'!$B$25:$B$29</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row>
      <rowOff>0</rowOff>
    </from>
    <ext cx="43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وربحية المنحل وإنتاج العسل</t>
        </is>
      </c>
    </row>
    <row r="2" ht="4" customHeight="1">
      <c r="A2" s="9" t="n"/>
    </row>
    <row r="4" ht="22" customHeight="1">
      <c r="B4" s="10" t="inlineStr">
        <is>
          <t>فكرة القالب</t>
        </is>
      </c>
    </row>
    <row r="5" ht="50" customHeight="1">
      <c r="A5" s="11" t="inlineStr">
        <is>
          <t>•</t>
        </is>
      </c>
      <c r="B5" s="12" t="inlineStr">
        <is>
          <t>لمربي النحل: من عدد الخلايا وإنتاج الخلية من العسل والشمع وبيع الطرود، وتكاليف التغذية بالسكر والأدوية والبراويز والنقل للمراعي والعمالة والتعبئة والإهلاك، يحسب إيراد الموسم وتكلفته وصافي الربح وتكلفة كيلو العسل بعد خصم إيراد الشمع والطرود، وربح الخلية.</t>
        </is>
      </c>
    </row>
    <row r="6" ht="22" customHeight="1">
      <c r="B6" s="10" t="inlineStr">
        <is>
          <t>خطوات الاستخدام</t>
        </is>
      </c>
    </row>
    <row r="7" ht="18" customHeight="1">
      <c r="A7" s="11" t="inlineStr">
        <is>
          <t>•</t>
        </is>
      </c>
      <c r="B7" s="12" t="inlineStr">
        <is>
          <t>اكتب بيانات المنحل وإنتاج الخلية المتوقع لمواسم الموالح والبرسيم والقطن، والأسعار والتكاليف.</t>
        </is>
      </c>
    </row>
    <row r="8" ht="22" customHeight="1">
      <c r="B8" s="10" t="inlineStr">
        <is>
          <t>ملاحظات</t>
        </is>
      </c>
    </row>
    <row r="9" ht="34" customHeight="1">
      <c r="A9" s="11" t="inlineStr">
        <is>
          <t>•</t>
        </is>
      </c>
      <c r="B9" s="12" t="inlineStr">
        <is>
          <t>إنتاج الخلية يختلف كثيرًا حسب قوة الطائفة والمرعى والطقس؛ استخدم متوسط مواسم سابقة. التغذية الزائدة بالسكر تضر جودة العسل وسمعته.</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C33"/>
  <sheetViews>
    <sheetView showGridLines="0" rightToLeft="1" workbookViewId="0">
      <selection activeCell="A1" sqref="A1"/>
    </sheetView>
  </sheetViews>
  <sheetFormatPr baseColWidth="8" defaultRowHeight="15"/>
  <cols>
    <col width="46" customWidth="1" min="1" max="1"/>
    <col width="16" customWidth="1" min="2" max="2"/>
    <col width="12" customWidth="1" min="3" max="3"/>
  </cols>
  <sheetData>
    <row r="1" ht="30" customHeight="1">
      <c r="A1" s="15" t="inlineStr">
        <is>
          <t>منحل 60 خلية - موسم 2026</t>
        </is>
      </c>
      <c r="B1" s="16" t="n"/>
      <c r="C1" s="16" t="n"/>
    </row>
    <row r="2" ht="30" customHeight="1">
      <c r="A2" s="17" t="inlineStr">
        <is>
          <t>الخلايا الصفراء للإدخال.</t>
        </is>
      </c>
    </row>
    <row r="3">
      <c r="A3" s="18" t="inlineStr">
        <is>
          <t>المدخلات</t>
        </is>
      </c>
    </row>
    <row r="4">
      <c r="A4" s="19" t="inlineStr">
        <is>
          <t>عدد الخلايا</t>
        </is>
      </c>
      <c r="B4" s="20" t="n">
        <v>60</v>
      </c>
    </row>
    <row r="5">
      <c r="A5" s="19" t="inlineStr">
        <is>
          <t>إنتاج الخلية من العسل في الموسم (كجم)</t>
        </is>
      </c>
      <c r="B5" s="21" t="n">
        <v>14</v>
      </c>
    </row>
    <row r="6">
      <c r="A6" s="19" t="inlineStr">
        <is>
          <t>سعر بيع كيلو العسل</t>
        </is>
      </c>
      <c r="B6" s="21" t="n">
        <v>260</v>
      </c>
    </row>
    <row r="7">
      <c r="A7" s="19" t="inlineStr">
        <is>
          <t>إنتاج الخلية من الشمع (كجم)</t>
        </is>
      </c>
      <c r="B7" s="21" t="n">
        <v>0.5</v>
      </c>
    </row>
    <row r="8">
      <c r="A8" s="19" t="inlineStr">
        <is>
          <t>سعر كيلو الشمع</t>
        </is>
      </c>
      <c r="B8" s="21" t="n">
        <v>400</v>
      </c>
    </row>
    <row r="9">
      <c r="A9" s="19" t="inlineStr">
        <is>
          <t>طرود (خلايا) مباعة من التقسيم</t>
        </is>
      </c>
      <c r="B9" s="20" t="n">
        <v>10</v>
      </c>
    </row>
    <row r="10">
      <c r="A10" s="19" t="inlineStr">
        <is>
          <t>سعر الطرد</t>
        </is>
      </c>
      <c r="B10" s="20" t="n">
        <v>1800</v>
      </c>
    </row>
    <row r="11">
      <c r="A11" s="19" t="inlineStr">
        <is>
          <t>سكر التغذية للخلية (كجم)</t>
        </is>
      </c>
      <c r="B11" s="21" t="n">
        <v>15</v>
      </c>
    </row>
    <row r="12">
      <c r="A12" s="19" t="inlineStr">
        <is>
          <t>سعر كيلو السكر</t>
        </is>
      </c>
      <c r="B12" s="21" t="n">
        <v>38</v>
      </c>
    </row>
    <row r="13">
      <c r="A13" s="19" t="inlineStr">
        <is>
          <t>أدوية ومعالجات للخلية</t>
        </is>
      </c>
      <c r="B13" s="20" t="n">
        <v>120</v>
      </c>
    </row>
    <row r="14">
      <c r="A14" s="19" t="inlineStr">
        <is>
          <t>براويز وأساسات شمعية للخلية</t>
        </is>
      </c>
      <c r="B14" s="20" t="n">
        <v>150</v>
      </c>
    </row>
    <row r="15">
      <c r="A15" s="19" t="inlineStr">
        <is>
          <t>نقل الخلايا للمراعي</t>
        </is>
      </c>
      <c r="B15" s="20" t="n">
        <v>18000</v>
      </c>
    </row>
    <row r="16">
      <c r="A16" s="19" t="inlineStr">
        <is>
          <t>العمالة في الموسم</t>
        </is>
      </c>
      <c r="B16" s="20" t="n">
        <v>48000</v>
      </c>
    </row>
    <row r="17">
      <c r="A17" s="19" t="inlineStr">
        <is>
          <t>برطمانات وملصقات لكل كجم</t>
        </is>
      </c>
      <c r="B17" s="21" t="n">
        <v>18</v>
      </c>
    </row>
    <row r="18">
      <c r="A18" s="19" t="inlineStr">
        <is>
          <t>إهلاك الخلية والمعدات للخلية</t>
        </is>
      </c>
      <c r="B18" s="20" t="n">
        <v>250</v>
      </c>
    </row>
    <row r="20">
      <c r="A20" s="18" t="inlineStr">
        <is>
          <t>النتائج</t>
        </is>
      </c>
      <c r="C20" s="22" t="inlineStr">
        <is>
          <t>النسبة</t>
        </is>
      </c>
    </row>
    <row r="21">
      <c r="A21" s="23" t="inlineStr">
        <is>
          <t>إنتاج العسل (كجم)</t>
        </is>
      </c>
      <c r="B21" s="24">
        <f>B4*B5</f>
        <v/>
      </c>
    </row>
    <row r="22">
      <c r="A22" s="23" t="inlineStr">
        <is>
          <t>إيراد العسل</t>
        </is>
      </c>
      <c r="B22" s="24">
        <f>B21*B6</f>
        <v/>
      </c>
    </row>
    <row r="23">
      <c r="A23" s="23" t="inlineStr">
        <is>
          <t>إيراد الشمع والطرود</t>
        </is>
      </c>
      <c r="B23" s="24">
        <f>B4*B7*B8+B9*B10</f>
        <v/>
      </c>
    </row>
    <row r="24">
      <c r="A24" s="19" t="inlineStr">
        <is>
          <t>إجمالي الإيراد</t>
        </is>
      </c>
      <c r="B24" s="25">
        <f>B22+B23</f>
        <v/>
      </c>
    </row>
    <row r="25">
      <c r="A25" s="23" t="inlineStr">
        <is>
          <t>التغذية بالسكر</t>
        </is>
      </c>
      <c r="B25" s="24">
        <f>B4*B11*B12</f>
        <v/>
      </c>
      <c r="C25" s="26">
        <f>IF($B$30=0,"",B25/$B$30)</f>
        <v/>
      </c>
    </row>
    <row r="26">
      <c r="A26" s="23" t="inlineStr">
        <is>
          <t>أدوية وبراويز</t>
        </is>
      </c>
      <c r="B26" s="24">
        <f>B4*(B13+B14)</f>
        <v/>
      </c>
      <c r="C26" s="26">
        <f>IF($B$30=0,"",B26/$B$30)</f>
        <v/>
      </c>
    </row>
    <row r="27">
      <c r="A27" s="23" t="inlineStr">
        <is>
          <t>النقل والعمالة</t>
        </is>
      </c>
      <c r="B27" s="24">
        <f>B15+B16</f>
        <v/>
      </c>
      <c r="C27" s="26">
        <f>IF($B$30=0,"",B27/$B$30)</f>
        <v/>
      </c>
    </row>
    <row r="28">
      <c r="A28" s="23" t="inlineStr">
        <is>
          <t>التعبئة</t>
        </is>
      </c>
      <c r="B28" s="24">
        <f>B21*B17</f>
        <v/>
      </c>
      <c r="C28" s="26">
        <f>IF($B$30=0,"",B28/$B$30)</f>
        <v/>
      </c>
    </row>
    <row r="29">
      <c r="A29" s="23" t="inlineStr">
        <is>
          <t>الإهلاك</t>
        </is>
      </c>
      <c r="B29" s="24">
        <f>B4*B18</f>
        <v/>
      </c>
      <c r="C29" s="26">
        <f>IF($B$30=0,"",B29/$B$30)</f>
        <v/>
      </c>
    </row>
    <row r="30">
      <c r="A30" s="19" t="inlineStr">
        <is>
          <t>إجمالي التكلفة</t>
        </is>
      </c>
      <c r="B30" s="25">
        <f>SUM(B25:B29)</f>
        <v/>
      </c>
    </row>
    <row r="31">
      <c r="A31" s="19" t="inlineStr">
        <is>
          <t>صافي الربح</t>
        </is>
      </c>
      <c r="B31" s="25">
        <f>B24-B30</f>
        <v/>
      </c>
    </row>
    <row r="32">
      <c r="A32" s="23" t="inlineStr">
        <is>
          <t>تكلفة كيلو العسل بعد الشمع والطرود</t>
        </is>
      </c>
      <c r="B32" s="27">
        <f>IF(B21=0,"",(B30-B23)/B21)</f>
        <v/>
      </c>
    </row>
    <row r="33">
      <c r="A33" s="23" t="inlineStr">
        <is>
          <t>ربح الخلية</t>
        </is>
      </c>
      <c r="B33" s="24">
        <f>IF(B4=0,"",B31/B4)</f>
        <v/>
      </c>
    </row>
  </sheetData>
  <sheetProtection selectLockedCells="0" selectUnlockedCells="0" sheet="1" objects="0" insertRows="1" insertHyperlinks="1" autoFilter="0" scenarios="0" formatColumns="0" deleteColumns="1" insertColumns="1" pivotTables="1" deleteRows="1" formatCells="0" formatRows="0" sort="0"/>
  <mergeCells count="4">
    <mergeCell ref="A1:C1"/>
    <mergeCell ref="A20:B20"/>
    <mergeCell ref="A3:C3"/>
    <mergeCell ref="A2:C2"/>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2026-10-30T04:07:00Z</dcterms:created>
  <dcterms:modified xmlns:dcterms="http://purl.org/dc/terms/" xmlns:xsi="http://www.w3.org/2001/XMLSchema-instance" xsi:type="dcterms:W3CDTF">2026-10-30T04:07:00Z</dcterms:modified>
</cp:coreProperties>
</file>