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عرض" sheetId="3" state="visible" r:id="rId3"/>
  </sheets>
  <definedNames>
    <definedName name="_xlnm.Print_Area" localSheetId="2">'العرض'!$A$1:$E$32</definedName>
  </definedNames>
  <calcPr calcId="124519" fullCalcOnLoad="1"/>
</workbook>
</file>

<file path=xl/styles.xml><?xml version="1.0" encoding="utf-8"?>
<styleSheet xmlns="http://schemas.openxmlformats.org/spreadsheetml/2006/main">
  <numFmts count="3">
    <numFmt numFmtId="164" formatCode="#,##0.00;[Red]-#,##0.00"/>
    <numFmt numFmtId="165" formatCode="#,##0;[Red]-#,##0"/>
    <numFmt numFmtId="166" formatCode="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8">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top style="thin">
        <color rgb="00C9CDD4"/>
      </top>
      <bottom style="thin">
        <color rgb="00C9CDD4"/>
      </bottom>
      <diagonal/>
    </border>
    <border>
      <left/>
      <right style="thin">
        <color rgb="00C9CDD4"/>
      </right>
      <top style="thin">
        <color rgb="00C9CDD4"/>
      </top>
      <bottom style="thin">
        <color rgb="00C9CDD4"/>
      </bottom>
      <diagonal/>
    </border>
    <border>
      <left style="thin">
        <color rgb="00C9CDD4"/>
      </left>
      <right style="thin">
        <color rgb="00C9CDD4"/>
      </right>
      <top style="medium">
        <color rgb="00B08D57"/>
      </top>
      <bottom style="thin">
        <color rgb="00C9CDD4"/>
      </bottom>
    </border>
  </borders>
  <cellStyleXfs count="1">
    <xf numFmtId="0" fontId="0" fillId="0" borderId="0"/>
  </cellStyleXfs>
  <cellXfs count="38">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0" fontId="10" fillId="4" borderId="2" applyAlignment="1" applyProtection="1" pivotButton="0" quotePrefix="0" xfId="0">
      <alignment horizontal="right" vertical="center"/>
      <protection locked="0" hidden="0"/>
    </xf>
    <xf numFmtId="0" fontId="0" fillId="0" borderId="5" applyProtection="1" pivotButton="0" quotePrefix="0" xfId="0">
      <protection locked="0" hidden="0"/>
    </xf>
    <xf numFmtId="0" fontId="0" fillId="0" borderId="6" applyProtection="1" pivotButton="0" quotePrefix="0" xfId="0">
      <protection locked="0" hidden="0"/>
    </xf>
    <xf numFmtId="0" fontId="15" fillId="2" borderId="2" applyAlignment="1" pivotButton="0" quotePrefix="0" xfId="0">
      <alignment horizontal="center" vertical="center" wrapText="1"/>
    </xf>
    <xf numFmtId="2" fontId="10" fillId="4" borderId="2" applyAlignment="1" applyProtection="1" pivotButton="0" quotePrefix="0" xfId="0">
      <alignment horizontal="center" vertical="center"/>
      <protection locked="0" hidden="0"/>
    </xf>
    <xf numFmtId="0" fontId="10" fillId="4" borderId="2" applyAlignment="1" applyProtection="1" pivotButton="0" quotePrefix="0" xfId="0">
      <alignment horizontal="center" vertical="center"/>
      <protection locked="0" hidden="0"/>
    </xf>
    <xf numFmtId="164" fontId="10" fillId="4" borderId="2" applyAlignment="1" applyProtection="1" pivotButton="0" quotePrefix="0" xfId="0">
      <alignment horizontal="center" vertical="center"/>
      <protection locked="0" hidden="0"/>
    </xf>
    <xf numFmtId="164" fontId="10" fillId="0" borderId="2" applyAlignment="1" pivotButton="0" quotePrefix="0" xfId="0">
      <alignment horizontal="center" vertical="center"/>
    </xf>
    <xf numFmtId="0" fontId="16" fillId="5" borderId="7" applyAlignment="1" pivotButton="0" quotePrefix="0" xfId="0">
      <alignment horizontal="right" vertical="center" wrapText="1"/>
    </xf>
    <xf numFmtId="0" fontId="16" fillId="5" borderId="7" pivotButton="0" quotePrefix="0" xfId="0"/>
    <xf numFmtId="164" fontId="16" fillId="5" borderId="7" applyAlignment="1" pivotButton="0" quotePrefix="0" xfId="0">
      <alignment horizontal="center" vertical="center"/>
    </xf>
    <xf numFmtId="0" fontId="0" fillId="0" borderId="5" pivotButton="0" quotePrefix="0" xfId="0"/>
    <xf numFmtId="0" fontId="0" fillId="0" borderId="6" pivotButton="0" quotePrefix="0" xfId="0"/>
    <xf numFmtId="165" fontId="10" fillId="4" borderId="2" applyAlignment="1" applyProtection="1" pivotButton="0" quotePrefix="0" xfId="0">
      <alignment horizontal="center" vertical="center"/>
      <protection locked="0" hidden="0"/>
    </xf>
    <xf numFmtId="166" fontId="10" fillId="4" borderId="2" applyAlignment="1" applyProtection="1" pivotButton="0" quotePrefix="0" xfId="0">
      <alignment horizontal="center" vertical="center"/>
      <protection locked="0" hidden="0"/>
    </xf>
    <xf numFmtId="165" fontId="10" fillId="0" borderId="2" applyAlignment="1" pivotButton="0" quotePrefix="0" xfId="0">
      <alignment horizontal="center" vertical="center"/>
    </xf>
    <xf numFmtId="0" fontId="10" fillId="0" borderId="2" applyAlignment="1" pivotButton="0" quotePrefix="0" xfId="0">
      <alignment horizontal="right" vertical="center" wrapText="1"/>
    </xf>
    <xf numFmtId="165" fontId="15" fillId="3" borderId="2" applyAlignment="1" pivotButton="0" quotePrefix="0" xfId="0">
      <alignment horizontal="center" vertical="center"/>
    </xf>
    <xf numFmtId="0" fontId="1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تكلفة وتسعير الفرد لخدمات التموين والكيترينج</t>
        </is>
      </c>
    </row>
    <row r="2" ht="4" customHeight="1">
      <c r="A2" s="9" t="n"/>
    </row>
    <row r="4" ht="22" customHeight="1">
      <c r="B4" s="10" t="inlineStr">
        <is>
          <t>فكرة القالب</t>
        </is>
      </c>
    </row>
    <row r="5" ht="50" customHeight="1">
      <c r="A5" s="11" t="inlineStr">
        <is>
          <t>•</t>
        </is>
      </c>
      <c r="B5" s="12" t="inlineStr">
        <is>
          <t>لشركات الكيترينج والمطابخ التي تقدم ولائم وبوفيهات المناسبات: قائمة الطعام بكمية الفرد وسعر الوحدة فتحسب تكلفة الطعام للفرد، ثم عدد الضيوف ونسبة الهالك والاحتياطي وعمال الخدمة والنقل وإيجار المعدات وهامش الربح، فيعطي سعر الفرد (مقربًا لأعلى 5) وقيمة العرض والربح والعربون.</t>
        </is>
      </c>
    </row>
    <row r="6" ht="22" customHeight="1">
      <c r="B6" s="10" t="inlineStr">
        <is>
          <t>خطوات الاستخدام</t>
        </is>
      </c>
    </row>
    <row r="7" ht="34" customHeight="1">
      <c r="A7" s="11" t="inlineStr">
        <is>
          <t>•</t>
        </is>
      </c>
      <c r="B7" s="12" t="inlineStr">
        <is>
          <t>اكتب بيانات العميل والمناسبة، ثم أصناف القائمة بكمية الفرد وسعر الوحدة، ثم عدد الضيوف والتكاليف الأخرى والهامش ونسبة العربون.</t>
        </is>
      </c>
    </row>
    <row r="8" ht="22" customHeight="1">
      <c r="B8" s="10" t="inlineStr">
        <is>
          <t>ملاحظات</t>
        </is>
      </c>
    </row>
    <row r="9" ht="34" customHeight="1">
      <c r="A9" s="11" t="inlineStr">
        <is>
          <t>•</t>
        </is>
      </c>
      <c r="B9" s="12" t="inlineStr">
        <is>
          <t>الهالك والاحتياطي ضروري لأن عدد الحضور الفعلي يختلف عن المتفق عليه. حدد في العقد الحد الأدنى للضيوف ومدة صلاحية الأسعار لتقلب أسعار اللحوم.</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E32"/>
  <sheetViews>
    <sheetView showGridLines="0" rightToLeft="1" workbookViewId="0">
      <selection activeCell="A1" sqref="A1"/>
    </sheetView>
  </sheetViews>
  <sheetFormatPr baseColWidth="8" defaultRowHeight="15"/>
  <cols>
    <col width="30" customWidth="1" min="1" max="1"/>
    <col width="10" customWidth="1" min="2" max="2"/>
    <col width="10" customWidth="1" min="3" max="3"/>
    <col width="13" customWidth="1" min="4" max="4"/>
    <col width="14" customWidth="1" min="5" max="5"/>
  </cols>
  <sheetData>
    <row r="1" ht="30" customHeight="1">
      <c r="A1" s="15" t="inlineStr">
        <is>
          <t>عرض سعر تموين مناسبة</t>
        </is>
      </c>
      <c r="B1" s="16" t="n"/>
      <c r="C1" s="16" t="n"/>
      <c r="D1" s="16" t="n"/>
      <c r="E1" s="16" t="n"/>
    </row>
    <row r="2" ht="30" customHeight="1">
      <c r="A2" s="17" t="inlineStr">
        <is>
          <t>الخلايا الصفراء للإدخال.</t>
        </is>
      </c>
    </row>
    <row r="3">
      <c r="A3" s="18" t="inlineStr">
        <is>
          <t>العميل والمناسبة</t>
        </is>
      </c>
      <c r="B3" s="19" t="inlineStr">
        <is>
          <t>أسرة الجمال - حفل عقد قران</t>
        </is>
      </c>
      <c r="C3" s="20" t="n"/>
      <c r="D3" s="20" t="n"/>
      <c r="E3" s="21" t="n"/>
    </row>
    <row r="4">
      <c r="A4" s="18" t="inlineStr">
        <is>
          <t>التاريخ والمكان</t>
        </is>
      </c>
      <c r="B4" s="19" t="inlineStr">
        <is>
          <t>12/12/2026 - قاعة الياسمين</t>
        </is>
      </c>
      <c r="C4" s="20" t="n"/>
      <c r="D4" s="20" t="n"/>
      <c r="E4" s="21" t="n"/>
    </row>
    <row r="6" ht="30" customHeight="1">
      <c r="A6" s="22" t="inlineStr">
        <is>
          <t>الصنف</t>
        </is>
      </c>
      <c r="B6" s="22" t="inlineStr">
        <is>
          <t>كمية الفرد</t>
        </is>
      </c>
      <c r="C6" s="22" t="inlineStr">
        <is>
          <t>الوحدة</t>
        </is>
      </c>
      <c r="D6" s="22" t="inlineStr">
        <is>
          <t>سعر الوحدة</t>
        </is>
      </c>
      <c r="E6" s="22" t="inlineStr">
        <is>
          <t>تكلفة الفرد</t>
        </is>
      </c>
    </row>
    <row r="7">
      <c r="A7" s="19" t="inlineStr">
        <is>
          <t>أرز بسمتي</t>
        </is>
      </c>
      <c r="B7" s="23" t="n">
        <v>0.12</v>
      </c>
      <c r="C7" s="24" t="inlineStr">
        <is>
          <t>كجم</t>
        </is>
      </c>
      <c r="D7" s="25" t="n">
        <v>45</v>
      </c>
      <c r="E7" s="26">
        <f>IF(A7="","",N(B7)*N(D7))</f>
        <v/>
      </c>
    </row>
    <row r="8">
      <c r="A8" s="19" t="inlineStr">
        <is>
          <t>لحم ضأن</t>
        </is>
      </c>
      <c r="B8" s="23" t="n">
        <v>0.2</v>
      </c>
      <c r="C8" s="24" t="inlineStr">
        <is>
          <t>كجم</t>
        </is>
      </c>
      <c r="D8" s="25" t="n">
        <v>480</v>
      </c>
      <c r="E8" s="26">
        <f>IF(A8="","",N(B8)*N(D8))</f>
        <v/>
      </c>
    </row>
    <row r="9">
      <c r="A9" s="19" t="inlineStr">
        <is>
          <t>فراخ مشوية</t>
        </is>
      </c>
      <c r="B9" s="23" t="n">
        <v>0.25</v>
      </c>
      <c r="C9" s="24" t="inlineStr">
        <is>
          <t>كجم</t>
        </is>
      </c>
      <c r="D9" s="25" t="n">
        <v>140</v>
      </c>
      <c r="E9" s="26">
        <f>IF(A9="","",N(B9)*N(D9))</f>
        <v/>
      </c>
    </row>
    <row r="10">
      <c r="A10" s="19" t="inlineStr">
        <is>
          <t>سلطات ومقبلات</t>
        </is>
      </c>
      <c r="B10" s="23" t="n">
        <v>1</v>
      </c>
      <c r="C10" s="24" t="inlineStr">
        <is>
          <t>طبق</t>
        </is>
      </c>
      <c r="D10" s="25" t="n">
        <v>18</v>
      </c>
      <c r="E10" s="26">
        <f>IF(A10="","",N(B10)*N(D10))</f>
        <v/>
      </c>
    </row>
    <row r="11">
      <c r="A11" s="19" t="inlineStr">
        <is>
          <t>خبز</t>
        </is>
      </c>
      <c r="B11" s="23" t="n">
        <v>2</v>
      </c>
      <c r="C11" s="24" t="inlineStr">
        <is>
          <t>رغيف</t>
        </is>
      </c>
      <c r="D11" s="25" t="n">
        <v>2.5</v>
      </c>
      <c r="E11" s="26">
        <f>IF(A11="","",N(B11)*N(D11))</f>
        <v/>
      </c>
    </row>
    <row r="12">
      <c r="A12" s="19" t="inlineStr">
        <is>
          <t>حلويات شرقية</t>
        </is>
      </c>
      <c r="B12" s="23" t="n">
        <v>0.1</v>
      </c>
      <c r="C12" s="24" t="inlineStr">
        <is>
          <t>كجم</t>
        </is>
      </c>
      <c r="D12" s="25" t="n">
        <v>220</v>
      </c>
      <c r="E12" s="26">
        <f>IF(A12="","",N(B12)*N(D12))</f>
        <v/>
      </c>
    </row>
    <row r="13">
      <c r="A13" s="19" t="inlineStr">
        <is>
          <t>مشروبات وعصائر</t>
        </is>
      </c>
      <c r="B13" s="23" t="n">
        <v>2</v>
      </c>
      <c r="C13" s="24" t="inlineStr">
        <is>
          <t>كوب</t>
        </is>
      </c>
      <c r="D13" s="25" t="n">
        <v>8</v>
      </c>
      <c r="E13" s="26">
        <f>IF(A13="","",N(B13)*N(D13))</f>
        <v/>
      </c>
    </row>
    <row r="14">
      <c r="A14" s="19" t="inlineStr">
        <is>
          <t>مياه معدنية</t>
        </is>
      </c>
      <c r="B14" s="23" t="n">
        <v>1</v>
      </c>
      <c r="C14" s="24" t="inlineStr">
        <is>
          <t>زجاجة</t>
        </is>
      </c>
      <c r="D14" s="25" t="n">
        <v>5</v>
      </c>
      <c r="E14" s="26">
        <f>IF(A14="","",N(B14)*N(D14))</f>
        <v/>
      </c>
    </row>
    <row r="15">
      <c r="A15" s="19" t="inlineStr">
        <is>
          <t>أطباق وأدوات تقديم</t>
        </is>
      </c>
      <c r="B15" s="23" t="n">
        <v>1</v>
      </c>
      <c r="C15" s="24" t="inlineStr">
        <is>
          <t>طقم</t>
        </is>
      </c>
      <c r="D15" s="25" t="n">
        <v>12</v>
      </c>
      <c r="E15" s="26">
        <f>IF(A15="","",N(B15)*N(D15))</f>
        <v/>
      </c>
    </row>
    <row r="16">
      <c r="A16" s="19" t="n"/>
      <c r="B16" s="23" t="n"/>
      <c r="C16" s="24" t="n"/>
      <c r="D16" s="25" t="n"/>
      <c r="E16" s="26">
        <f>IF(A16="","",N(B16)*N(D16))</f>
        <v/>
      </c>
    </row>
    <row r="17">
      <c r="A17" s="19" t="n"/>
      <c r="B17" s="23" t="n"/>
      <c r="C17" s="24" t="n"/>
      <c r="D17" s="25" t="n"/>
      <c r="E17" s="26">
        <f>IF(A17="","",N(B17)*N(D17))</f>
        <v/>
      </c>
    </row>
    <row r="18">
      <c r="A18" s="19" t="n"/>
      <c r="B18" s="23" t="n"/>
      <c r="C18" s="24" t="n"/>
      <c r="D18" s="25" t="n"/>
      <c r="E18" s="26">
        <f>IF(A18="","",N(B18)*N(D18))</f>
        <v/>
      </c>
    </row>
    <row r="19">
      <c r="A19" s="27" t="inlineStr">
        <is>
          <t>تكلفة الطعام للفرد</t>
        </is>
      </c>
      <c r="B19" s="28" t="n"/>
      <c r="C19" s="28" t="n"/>
      <c r="D19" s="28" t="n"/>
      <c r="E19" s="29">
        <f>SUM(E7:E18)</f>
        <v/>
      </c>
    </row>
    <row r="20">
      <c r="A20" s="18" t="inlineStr">
        <is>
          <t>عدد الضيوف</t>
        </is>
      </c>
      <c r="B20" s="30" t="n"/>
      <c r="C20" s="30" t="n"/>
      <c r="D20" s="31" t="n"/>
      <c r="E20" s="32" t="n">
        <v>250</v>
      </c>
    </row>
    <row r="21">
      <c r="A21" s="18" t="inlineStr">
        <is>
          <t>نسبة الهالك والاحتياطي</t>
        </is>
      </c>
      <c r="B21" s="30" t="n"/>
      <c r="C21" s="31" t="n"/>
      <c r="D21" s="33" t="n">
        <v>0.08</v>
      </c>
      <c r="E21" s="34">
        <f>E19*E20*D21</f>
        <v/>
      </c>
    </row>
    <row r="22">
      <c r="A22" s="35" t="inlineStr">
        <is>
          <t>تكلفة الطعام للحفل</t>
        </is>
      </c>
      <c r="B22" s="30" t="n"/>
      <c r="C22" s="30" t="n"/>
      <c r="D22" s="31" t="n"/>
      <c r="E22" s="34">
        <f>E19*E20+E21</f>
        <v/>
      </c>
    </row>
    <row r="23">
      <c r="A23" s="18" t="inlineStr">
        <is>
          <t>عمال الخدمة (العدد واليومية)</t>
        </is>
      </c>
      <c r="B23" s="32" t="n">
        <v>12</v>
      </c>
      <c r="D23" s="32" t="n">
        <v>600</v>
      </c>
      <c r="E23" s="34">
        <f>N(B23)*N(D23)</f>
        <v/>
      </c>
    </row>
    <row r="24">
      <c r="A24" s="18" t="inlineStr">
        <is>
          <t>النقل</t>
        </is>
      </c>
      <c r="B24" s="30" t="n"/>
      <c r="C24" s="30" t="n"/>
      <c r="D24" s="31" t="n"/>
      <c r="E24" s="32" t="n">
        <v>3500</v>
      </c>
    </row>
    <row r="25">
      <c r="A25" s="18" t="inlineStr">
        <is>
          <t>إيجار معدات وسخانات وبوفيه</t>
        </is>
      </c>
      <c r="B25" s="30" t="n"/>
      <c r="C25" s="30" t="n"/>
      <c r="D25" s="31" t="n"/>
      <c r="E25" s="32" t="n">
        <v>6000</v>
      </c>
    </row>
    <row r="26">
      <c r="A26" s="18" t="inlineStr">
        <is>
          <t>إجمالي التكلفة</t>
        </is>
      </c>
      <c r="B26" s="30" t="n"/>
      <c r="C26" s="30" t="n"/>
      <c r="D26" s="31" t="n"/>
      <c r="E26" s="36">
        <f>E22+E23+E24+E25</f>
        <v/>
      </c>
    </row>
    <row r="27">
      <c r="A27" s="18" t="inlineStr">
        <is>
          <t>هامش الربح من السعر</t>
        </is>
      </c>
      <c r="B27" s="30" t="n"/>
      <c r="C27" s="31" t="n"/>
      <c r="D27" s="33" t="n">
        <v>0.25</v>
      </c>
      <c r="E27" s="34">
        <f>E29-E26</f>
        <v/>
      </c>
    </row>
    <row r="28">
      <c r="A28" s="18" t="inlineStr">
        <is>
          <t>سعر الفرد (مقرب لأعلى 5)</t>
        </is>
      </c>
      <c r="B28" s="30" t="n"/>
      <c r="C28" s="30" t="n"/>
      <c r="D28" s="31" t="n"/>
      <c r="E28" s="36">
        <f>IF(E20=0,"",CEILING(E26/(1-D27)/E20,5))</f>
        <v/>
      </c>
    </row>
    <row r="29">
      <c r="A29" s="18" t="inlineStr">
        <is>
          <t>قيمة العرض</t>
        </is>
      </c>
      <c r="B29" s="30" t="n"/>
      <c r="C29" s="30" t="n"/>
      <c r="D29" s="31" t="n"/>
      <c r="E29" s="36">
        <f>N(E28)*E20</f>
        <v/>
      </c>
    </row>
    <row r="30">
      <c r="A30" s="18" t="inlineStr">
        <is>
          <t>نسبة العربون</t>
        </is>
      </c>
      <c r="B30" s="30" t="n"/>
      <c r="C30" s="31" t="n"/>
      <c r="D30" s="33" t="n">
        <v>0.5</v>
      </c>
      <c r="E30" s="34">
        <f>E29*D30</f>
        <v/>
      </c>
    </row>
    <row r="32">
      <c r="A32" s="37" t="inlineStr">
        <is>
          <t>توقيع العميل: ............</t>
        </is>
      </c>
      <c r="D32" s="37" t="inlineStr">
        <is>
          <t>عن الشركة: ............</t>
        </is>
      </c>
    </row>
  </sheetData>
  <sheetProtection selectLockedCells="0" selectUnlockedCells="0" sheet="1" objects="0" insertRows="1" insertHyperlinks="1" autoFilter="0" scenarios="0" formatColumns="0" deleteColumns="1" insertColumns="1" pivotTables="1" deleteRows="1" formatCells="0" formatRows="0" sort="0"/>
  <mergeCells count="14">
    <mergeCell ref="B4:E4"/>
    <mergeCell ref="A2:E2"/>
    <mergeCell ref="A22:D22"/>
    <mergeCell ref="A20:D20"/>
    <mergeCell ref="A26:D26"/>
    <mergeCell ref="A29:D29"/>
    <mergeCell ref="A27:C27"/>
    <mergeCell ref="A1:E1"/>
    <mergeCell ref="A25:D25"/>
    <mergeCell ref="B3:E3"/>
    <mergeCell ref="A21:C21"/>
    <mergeCell ref="A24:D24"/>
    <mergeCell ref="A30:C30"/>
    <mergeCell ref="A28:D28"/>
  </mergeCells>
  <pageMargins left="0.75" right="0.75" top="1" bottom="1" header="0.5" footer="0.5"/>
  <pageSetup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2026-10-30T04:07:00Z</dcterms:created>
  <dcterms:modified xmlns:dcterms="http://purl.org/dc/terms/" xmlns:xsi="http://www.w3.org/2001/XMLSchema-instance" xsi:type="dcterms:W3CDTF">2026-10-30T04:07:00Z</dcterms:modified>
</cp:coreProperties>
</file>