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صناف" sheetId="3" state="visible" r:id="rId3"/>
    <sheet xmlns:r="http://schemas.openxmlformats.org/officeDocument/2006/relationships" name="الطلبات" sheetId="4" state="visible" r:id="rId4"/>
  </sheets>
  <definedNames>
    <definedName name="_xlnm.Print_Area" localSheetId="3">'الطلبات'!$A$1:$N$61</definedName>
  </definedNames>
  <calcPr calcId="124519" fullCalcOnLoad="1"/>
</workbook>
</file>

<file path=xl/styles.xml><?xml version="1.0" encoding="utf-8"?>
<styleSheet xmlns="http://schemas.openxmlformats.org/spreadsheetml/2006/main">
  <numFmts count="2">
    <numFmt numFmtId="164" formatCode="#,##0;[Red]-#,##0"/>
    <numFmt numFmtId="165"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5" fillId="0" borderId="2" applyAlignment="1" pivotButton="0" quotePrefix="0" xfId="0">
      <alignment horizontal="center" vertical="center" wrapText="1"/>
    </xf>
  </cellXfs>
  <cellStyles count="1">
    <cellStyle name="Normal" xfId="0" builtinId="0" hidden="0"/>
  </cellStyles>
  <dxfs count="3">
    <dxf>
      <font>
        <name val="Arial"/>
        <b val="1"/>
        <color rgb="009C0006"/>
      </font>
      <fill>
        <patternFill patternType="solid">
          <fgColor rgb="00F8D7DA"/>
        </patternFill>
      </fill>
    </dxf>
    <dxf>
      <font>
        <name val="Arial"/>
        <b val="1"/>
        <color rgb="00274E13"/>
      </font>
      <fill>
        <patternFill patternType="solid">
          <fgColor rgb="00D9EAD3"/>
        </patternFill>
      </fill>
    </dxf>
    <dxf>
      <font>
        <name val="Arial"/>
        <b val="1"/>
        <color rgb="00595959"/>
      </font>
      <fill>
        <patternFill patternType="solid">
          <fgColor rgb="00E7E8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سجل طلبات محل الترزي والخياطة والتفصيل</t>
        </is>
      </c>
    </row>
    <row r="2" ht="4" customHeight="1">
      <c r="A2" s="9" t="n"/>
    </row>
    <row r="4" ht="22" customHeight="1">
      <c r="B4" s="10" t="inlineStr">
        <is>
          <t>فكرة القالب</t>
        </is>
      </c>
    </row>
    <row r="5" ht="66" customHeight="1">
      <c r="A5" s="11" t="inlineStr">
        <is>
          <t>•</t>
        </is>
      </c>
      <c r="B5" s="12" t="inlineStr">
        <is>
          <t>لمحلات الخياطة والتفصيل والترزية: سجل لكل طلب بالعميل ونوع القطعة والصنايعي وتاريخ الاستلام والتسليم والكمية وتكلفة القماش (إن كان من المحل) والسعر المتفق عليه والعربون والحالة، فيحسب أجر الصنايعي بالقطعة وربح الطلب والمتبقي على العميل، ويلون الطلبات المتأخرة، مع ملخص بالحالة وأجور كل صنايعي.</t>
        </is>
      </c>
    </row>
    <row r="6" ht="22" customHeight="1">
      <c r="B6" s="10" t="inlineStr">
        <is>
          <t>خطوات الاستخدام</t>
        </is>
      </c>
    </row>
    <row r="7" ht="18" customHeight="1">
      <c r="A7" s="11" t="inlineStr">
        <is>
          <t>•</t>
        </is>
      </c>
      <c r="B7" s="12" t="inlineStr">
        <is>
          <t>في ورقة «الأصناف» اكتب لكل نوع قطعة أجر الصنايعي للقطعة والسعر الاسترشادي.</t>
        </is>
      </c>
    </row>
    <row r="8" ht="34" customHeight="1">
      <c r="A8" s="11" t="inlineStr">
        <is>
          <t>•</t>
        </is>
      </c>
      <c r="B8" s="12" t="inlineStr">
        <is>
          <t>في ورقة «الطلبات» سجّل كل طلب، واكتب تكلفة القماش صفرًا إن أحضره العميل، وحدّث الحالة عند الانتهاء والتسليم.</t>
        </is>
      </c>
    </row>
    <row r="9" ht="22" customHeight="1">
      <c r="B9" s="10" t="inlineStr">
        <is>
          <t>ملاحظات</t>
        </is>
      </c>
    </row>
    <row r="10" ht="34" customHeight="1">
      <c r="A10" s="11" t="inlineStr">
        <is>
          <t>•</t>
        </is>
      </c>
      <c r="B10" s="12" t="inlineStr">
        <is>
          <t>اكتب المقاسات ورقم الطلب على إيصال يُسلم للعميل. الطلب الذي تجاوز موعد تسليمه ولم يُسلم يظهر بالأحمر. حاسب الصنايعية على الطلبات المنتهية فقط.</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showGridLines="0" rightToLeft="1" workbookViewId="0">
      <selection activeCell="A1" sqref="A1"/>
    </sheetView>
  </sheetViews>
  <sheetFormatPr baseColWidth="8" defaultRowHeight="15"/>
  <cols>
    <col width="22" customWidth="1" min="1" max="1"/>
    <col width="16" customWidth="1" min="2" max="2"/>
    <col width="16" customWidth="1" min="3" max="3"/>
  </cols>
  <sheetData>
    <row r="1" ht="30" customHeight="1">
      <c r="A1" s="15" t="inlineStr">
        <is>
          <t>أجور وأسعار الأصناف</t>
        </is>
      </c>
      <c r="B1" s="16" t="n"/>
      <c r="C1" s="16" t="n"/>
    </row>
    <row r="2" ht="30" customHeight="1">
      <c r="A2" s="17" t="inlineStr">
        <is>
          <t>الخلايا الصفراء للإدخال.</t>
        </is>
      </c>
    </row>
    <row r="4" ht="30" customHeight="1">
      <c r="A4" s="18" t="inlineStr">
        <is>
          <t>الصنف</t>
        </is>
      </c>
      <c r="B4" s="18" t="inlineStr">
        <is>
          <t>أجر الصنايعي للقطعة</t>
        </is>
      </c>
      <c r="C4" s="18" t="inlineStr">
        <is>
          <t>السعر الاسترشادي</t>
        </is>
      </c>
    </row>
    <row r="5">
      <c r="A5" s="19" t="inlineStr">
        <is>
          <t>جلابية رجالي</t>
        </is>
      </c>
      <c r="B5" s="20" t="n">
        <v>250</v>
      </c>
      <c r="C5" s="20" t="n">
        <v>900</v>
      </c>
    </row>
    <row r="6">
      <c r="A6" s="19" t="inlineStr">
        <is>
          <t>بدلة رجالي</t>
        </is>
      </c>
      <c r="B6" s="20" t="n">
        <v>900</v>
      </c>
      <c r="C6" s="20" t="n">
        <v>3500</v>
      </c>
    </row>
    <row r="7">
      <c r="A7" s="19" t="inlineStr">
        <is>
          <t>فستان سواريه</t>
        </is>
      </c>
      <c r="B7" s="20" t="n">
        <v>700</v>
      </c>
      <c r="C7" s="20" t="n">
        <v>2800</v>
      </c>
    </row>
    <row r="8">
      <c r="A8" s="19" t="inlineStr">
        <is>
          <t>عباية</t>
        </is>
      </c>
      <c r="B8" s="20" t="n">
        <v>300</v>
      </c>
      <c r="C8" s="20" t="n">
        <v>1200</v>
      </c>
    </row>
    <row r="9">
      <c r="A9" s="19" t="inlineStr">
        <is>
          <t>تقصير وتضييق</t>
        </is>
      </c>
      <c r="B9" s="20" t="n">
        <v>40</v>
      </c>
      <c r="C9" s="20" t="n">
        <v>120</v>
      </c>
    </row>
    <row r="10">
      <c r="A10" s="19" t="inlineStr">
        <is>
          <t>قميص</t>
        </is>
      </c>
      <c r="B10" s="20" t="n">
        <v>150</v>
      </c>
      <c r="C10" s="20" t="n">
        <v>550</v>
      </c>
    </row>
    <row r="11">
      <c r="A11" s="19" t="n"/>
      <c r="B11" s="20" t="n"/>
      <c r="C11" s="20" t="n"/>
    </row>
    <row r="12">
      <c r="A12" s="19" t="n"/>
      <c r="B12" s="20" t="n"/>
      <c r="C12" s="20" t="n"/>
    </row>
    <row r="13">
      <c r="A13" s="19" t="n"/>
      <c r="B13" s="20" t="n"/>
      <c r="C13" s="20" t="n"/>
    </row>
    <row r="14">
      <c r="A14" s="19" t="n"/>
      <c r="B14" s="20" t="n"/>
      <c r="C14" s="20" t="n"/>
    </row>
  </sheetData>
  <sheetProtection selectLockedCells="0" selectUnlockedCells="0" sheet="1" objects="0" insertRows="1" insertHyperlinks="1" autoFilter="0" scenarios="0" formatColumns="0" deleteColumns="1" insertColumns="1" pivotTables="1" deleteRows="1" formatCells="0" formatRows="0" sort="0"/>
  <mergeCells count="2">
    <mergeCell ref="A1:C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N61"/>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14" customWidth="1" min="2" max="2"/>
    <col width="15" customWidth="1" min="3" max="3"/>
    <col width="11" customWidth="1" min="4" max="4"/>
    <col width="11" customWidth="1" min="5" max="5"/>
    <col width="11" customWidth="1" min="6" max="6"/>
    <col width="7" customWidth="1" min="7" max="7"/>
    <col width="10" customWidth="1" min="8" max="8"/>
    <col width="10" customWidth="1" min="9" max="9"/>
    <col width="10" customWidth="1" min="10" max="10"/>
    <col width="12" customWidth="1" min="11" max="11"/>
    <col width="10" customWidth="1" min="12" max="12"/>
    <col width="10" customWidth="1" min="13" max="13"/>
    <col width="10" customWidth="1" min="14" max="14"/>
  </cols>
  <sheetData>
    <row r="1" ht="30" customHeight="1">
      <c r="A1" s="15" t="inlineStr">
        <is>
          <t>طلبات أكتوبر 2026</t>
        </is>
      </c>
      <c r="B1" s="16" t="n"/>
      <c r="C1" s="16" t="n"/>
      <c r="D1" s="16" t="n"/>
      <c r="E1" s="16" t="n"/>
      <c r="F1" s="16" t="n"/>
      <c r="G1" s="16" t="n"/>
      <c r="H1" s="16" t="n"/>
      <c r="I1" s="16" t="n"/>
      <c r="J1" s="16" t="n"/>
      <c r="K1" s="16" t="n"/>
      <c r="L1" s="16" t="n"/>
      <c r="M1" s="16" t="n"/>
      <c r="N1" s="16" t="n"/>
    </row>
    <row r="2" ht="30" customHeight="1">
      <c r="A2" s="17" t="inlineStr">
        <is>
          <t>الخلايا الصفراء للإدخال - الأحمر طلب متأخر.</t>
        </is>
      </c>
    </row>
    <row r="5" ht="36" customHeight="1">
      <c r="A5" s="18" t="inlineStr">
        <is>
          <t>الطلب</t>
        </is>
      </c>
      <c r="B5" s="18" t="inlineStr">
        <is>
          <t>العميل</t>
        </is>
      </c>
      <c r="C5" s="18" t="inlineStr">
        <is>
          <t>الصنف</t>
        </is>
      </c>
      <c r="D5" s="18" t="inlineStr">
        <is>
          <t>الصنايعي</t>
        </is>
      </c>
      <c r="E5" s="18" t="inlineStr">
        <is>
          <t>الاستلام</t>
        </is>
      </c>
      <c r="F5" s="18" t="inlineStr">
        <is>
          <t>موعد التسليم</t>
        </is>
      </c>
      <c r="G5" s="18" t="inlineStr">
        <is>
          <t>الكمية</t>
        </is>
      </c>
      <c r="H5" s="18" t="inlineStr">
        <is>
          <t>تكلفة القماش</t>
        </is>
      </c>
      <c r="I5" s="18" t="inlineStr">
        <is>
          <t>السعر</t>
        </is>
      </c>
      <c r="J5" s="18" t="inlineStr">
        <is>
          <t>العربون</t>
        </is>
      </c>
      <c r="K5" s="18" t="inlineStr">
        <is>
          <t>الحالة</t>
        </is>
      </c>
      <c r="L5" s="18" t="inlineStr">
        <is>
          <t>أجر الصنايعي</t>
        </is>
      </c>
      <c r="M5" s="18" t="inlineStr">
        <is>
          <t>ربح الطلب</t>
        </is>
      </c>
      <c r="N5" s="18" t="inlineStr">
        <is>
          <t>المتبقي</t>
        </is>
      </c>
    </row>
    <row r="6">
      <c r="A6" s="21" t="inlineStr">
        <is>
          <t>T-301</t>
        </is>
      </c>
      <c r="B6" s="19" t="inlineStr">
        <is>
          <t>حسن مصطفى</t>
        </is>
      </c>
      <c r="C6" s="19" t="inlineStr">
        <is>
          <t>بدلة رجالي</t>
        </is>
      </c>
      <c r="D6" s="21" t="inlineStr">
        <is>
          <t>عم سعيد</t>
        </is>
      </c>
      <c r="E6" s="22" t="n">
        <v>46298</v>
      </c>
      <c r="F6" s="22" t="n">
        <v>46315</v>
      </c>
      <c r="G6" s="20" t="n">
        <v>1</v>
      </c>
      <c r="H6" s="20" t="n">
        <v>2800</v>
      </c>
      <c r="I6" s="20" t="n">
        <v>6500</v>
      </c>
      <c r="J6" s="20" t="n">
        <v>3000</v>
      </c>
      <c r="K6" s="21" t="inlineStr">
        <is>
          <t>تم التسليم</t>
        </is>
      </c>
      <c r="L6" s="23">
        <f>IF(C6="","",N(G6)*IFERROR(VLOOKUP(C6,'الأصناف'!$A$5:$C$14,2,0),0))</f>
        <v/>
      </c>
      <c r="M6" s="23">
        <f>IF(C6="","",N(I6)-N(H6)-L6)</f>
        <v/>
      </c>
      <c r="N6" s="23">
        <f>IF(C6="","",N(I6)-N(J6))</f>
        <v/>
      </c>
    </row>
    <row r="7">
      <c r="A7" s="21" t="inlineStr">
        <is>
          <t>T-302</t>
        </is>
      </c>
      <c r="B7" s="19" t="inlineStr">
        <is>
          <t>منى فؤاد</t>
        </is>
      </c>
      <c r="C7" s="19" t="inlineStr">
        <is>
          <t>فستان سواريه</t>
        </is>
      </c>
      <c r="D7" s="21" t="inlineStr">
        <is>
          <t>أم ياسر</t>
        </is>
      </c>
      <c r="E7" s="22" t="n">
        <v>46301</v>
      </c>
      <c r="F7" s="22" t="n">
        <v>46323</v>
      </c>
      <c r="G7" s="20" t="n">
        <v>1</v>
      </c>
      <c r="H7" s="20" t="n">
        <v>0</v>
      </c>
      <c r="I7" s="20" t="n">
        <v>2800</v>
      </c>
      <c r="J7" s="20" t="n">
        <v>1500</v>
      </c>
      <c r="K7" s="21" t="inlineStr">
        <is>
          <t>جاهز</t>
        </is>
      </c>
      <c r="L7" s="23">
        <f>IF(C7="","",N(G7)*IFERROR(VLOOKUP(C7,'الأصناف'!$A$5:$C$14,2,0),0))</f>
        <v/>
      </c>
      <c r="M7" s="23">
        <f>IF(C7="","",N(I7)-N(H7)-L7)</f>
        <v/>
      </c>
      <c r="N7" s="23">
        <f>IF(C7="","",N(I7)-N(J7))</f>
        <v/>
      </c>
    </row>
    <row r="8">
      <c r="A8" s="21" t="inlineStr">
        <is>
          <t>T-303</t>
        </is>
      </c>
      <c r="B8" s="19" t="inlineStr">
        <is>
          <t>كريم علي</t>
        </is>
      </c>
      <c r="C8" s="19" t="inlineStr">
        <is>
          <t>جلابية رجالي</t>
        </is>
      </c>
      <c r="D8" s="21" t="inlineStr">
        <is>
          <t>عم سعيد</t>
        </is>
      </c>
      <c r="E8" s="22" t="n">
        <v>46305</v>
      </c>
      <c r="F8" s="22" t="n">
        <v>46331</v>
      </c>
      <c r="G8" s="20" t="n">
        <v>3</v>
      </c>
      <c r="H8" s="20" t="n">
        <v>1500</v>
      </c>
      <c r="I8" s="20" t="n">
        <v>4200</v>
      </c>
      <c r="J8" s="20" t="n">
        <v>2000</v>
      </c>
      <c r="K8" s="21" t="inlineStr">
        <is>
          <t>تحت التنفيذ</t>
        </is>
      </c>
      <c r="L8" s="23">
        <f>IF(C8="","",N(G8)*IFERROR(VLOOKUP(C8,'الأصناف'!$A$5:$C$14,2,0),0))</f>
        <v/>
      </c>
      <c r="M8" s="23">
        <f>IF(C8="","",N(I8)-N(H8)-L8)</f>
        <v/>
      </c>
      <c r="N8" s="23">
        <f>IF(C8="","",N(I8)-N(J8))</f>
        <v/>
      </c>
    </row>
    <row r="9">
      <c r="A9" s="21" t="inlineStr">
        <is>
          <t>T-304</t>
        </is>
      </c>
      <c r="B9" s="19" t="inlineStr">
        <is>
          <t>سها رمزي</t>
        </is>
      </c>
      <c r="C9" s="19" t="inlineStr">
        <is>
          <t>عباية</t>
        </is>
      </c>
      <c r="D9" s="21" t="inlineStr">
        <is>
          <t>أم ياسر</t>
        </is>
      </c>
      <c r="E9" s="22" t="n">
        <v>46307</v>
      </c>
      <c r="F9" s="22" t="n">
        <v>46328</v>
      </c>
      <c r="G9" s="20" t="n">
        <v>2</v>
      </c>
      <c r="H9" s="20" t="n">
        <v>1100</v>
      </c>
      <c r="I9" s="20" t="n">
        <v>3400</v>
      </c>
      <c r="J9" s="20" t="n">
        <v>1700</v>
      </c>
      <c r="K9" s="21" t="inlineStr">
        <is>
          <t>تحت التنفيذ</t>
        </is>
      </c>
      <c r="L9" s="23">
        <f>IF(C9="","",N(G9)*IFERROR(VLOOKUP(C9,'الأصناف'!$A$5:$C$14,2,0),0))</f>
        <v/>
      </c>
      <c r="M9" s="23">
        <f>IF(C9="","",N(I9)-N(H9)-L9)</f>
        <v/>
      </c>
      <c r="N9" s="23">
        <f>IF(C9="","",N(I9)-N(J9))</f>
        <v/>
      </c>
    </row>
    <row r="10">
      <c r="A10" s="21" t="inlineStr">
        <is>
          <t>T-305</t>
        </is>
      </c>
      <c r="B10" s="19" t="inlineStr">
        <is>
          <t>طارق نبيل</t>
        </is>
      </c>
      <c r="C10" s="19" t="inlineStr">
        <is>
          <t>تقصير وتضييق</t>
        </is>
      </c>
      <c r="D10" s="21" t="inlineStr">
        <is>
          <t>محمود</t>
        </is>
      </c>
      <c r="E10" s="22" t="n">
        <v>46310</v>
      </c>
      <c r="F10" s="22" t="n">
        <v>46312</v>
      </c>
      <c r="G10" s="20" t="n">
        <v>4</v>
      </c>
      <c r="H10" s="20" t="n">
        <v>0</v>
      </c>
      <c r="I10" s="20" t="n">
        <v>480</v>
      </c>
      <c r="J10" s="20" t="n">
        <v>480</v>
      </c>
      <c r="K10" s="21" t="inlineStr">
        <is>
          <t>تم التسليم</t>
        </is>
      </c>
      <c r="L10" s="23">
        <f>IF(C10="","",N(G10)*IFERROR(VLOOKUP(C10,'الأصناف'!$A$5:$C$14,2,0),0))</f>
        <v/>
      </c>
      <c r="M10" s="23">
        <f>IF(C10="","",N(I10)-N(H10)-L10)</f>
        <v/>
      </c>
      <c r="N10" s="23">
        <f>IF(C10="","",N(I10)-N(J10))</f>
        <v/>
      </c>
    </row>
    <row r="11">
      <c r="A11" s="21" t="inlineStr">
        <is>
          <t>T-306</t>
        </is>
      </c>
      <c r="B11" s="19" t="inlineStr">
        <is>
          <t>ريهام سمير</t>
        </is>
      </c>
      <c r="C11" s="19" t="inlineStr">
        <is>
          <t>فستان سواريه</t>
        </is>
      </c>
      <c r="D11" s="21" t="inlineStr">
        <is>
          <t>أم ياسر</t>
        </is>
      </c>
      <c r="E11" s="22" t="n">
        <v>46313</v>
      </c>
      <c r="F11" s="22" t="n">
        <v>46341</v>
      </c>
      <c r="G11" s="20" t="n">
        <v>1</v>
      </c>
      <c r="H11" s="20" t="n">
        <v>1800</v>
      </c>
      <c r="I11" s="20" t="n">
        <v>4800</v>
      </c>
      <c r="J11" s="20" t="n">
        <v>2000</v>
      </c>
      <c r="K11" s="21" t="inlineStr">
        <is>
          <t>تحت التنفيذ</t>
        </is>
      </c>
      <c r="L11" s="23">
        <f>IF(C11="","",N(G11)*IFERROR(VLOOKUP(C11,'الأصناف'!$A$5:$C$14,2,0),0))</f>
        <v/>
      </c>
      <c r="M11" s="23">
        <f>IF(C11="","",N(I11)-N(H11)-L11)</f>
        <v/>
      </c>
      <c r="N11" s="23">
        <f>IF(C11="","",N(I11)-N(J11))</f>
        <v/>
      </c>
    </row>
    <row r="12">
      <c r="A12" s="21" t="inlineStr">
        <is>
          <t>T-307</t>
        </is>
      </c>
      <c r="B12" s="19" t="inlineStr">
        <is>
          <t>وليد حامد</t>
        </is>
      </c>
      <c r="C12" s="19" t="inlineStr">
        <is>
          <t>قميص</t>
        </is>
      </c>
      <c r="D12" s="21" t="inlineStr">
        <is>
          <t>محمود</t>
        </is>
      </c>
      <c r="E12" s="22" t="n">
        <v>46315</v>
      </c>
      <c r="F12" s="22" t="n">
        <v>46327</v>
      </c>
      <c r="G12" s="20" t="n">
        <v>5</v>
      </c>
      <c r="H12" s="20" t="n">
        <v>1250</v>
      </c>
      <c r="I12" s="20" t="n">
        <v>3500</v>
      </c>
      <c r="J12" s="20" t="n">
        <v>1500</v>
      </c>
      <c r="K12" s="21" t="inlineStr">
        <is>
          <t>جاهز</t>
        </is>
      </c>
      <c r="L12" s="23">
        <f>IF(C12="","",N(G12)*IFERROR(VLOOKUP(C12,'الأصناف'!$A$5:$C$14,2,0),0))</f>
        <v/>
      </c>
      <c r="M12" s="23">
        <f>IF(C12="","",N(I12)-N(H12)-L12)</f>
        <v/>
      </c>
      <c r="N12" s="23">
        <f>IF(C12="","",N(I12)-N(J12))</f>
        <v/>
      </c>
    </row>
    <row r="13">
      <c r="A13" s="21" t="inlineStr">
        <is>
          <t>T-308</t>
        </is>
      </c>
      <c r="B13" s="19" t="inlineStr">
        <is>
          <t>نادر عزت</t>
        </is>
      </c>
      <c r="C13" s="19" t="inlineStr">
        <is>
          <t>بدلة رجالي</t>
        </is>
      </c>
      <c r="D13" s="21" t="inlineStr">
        <is>
          <t>عم سعيد</t>
        </is>
      </c>
      <c r="E13" s="22" t="n">
        <v>46319</v>
      </c>
      <c r="F13" s="22" t="n">
        <v>46346</v>
      </c>
      <c r="G13" s="20" t="n">
        <v>1</v>
      </c>
      <c r="H13" s="20" t="n">
        <v>0</v>
      </c>
      <c r="I13" s="20" t="n">
        <v>3500</v>
      </c>
      <c r="J13" s="20" t="n">
        <v>1500</v>
      </c>
      <c r="K13" s="21" t="inlineStr">
        <is>
          <t>تحت التنفيذ</t>
        </is>
      </c>
      <c r="L13" s="23">
        <f>IF(C13="","",N(G13)*IFERROR(VLOOKUP(C13,'الأصناف'!$A$5:$C$14,2,0),0))</f>
        <v/>
      </c>
      <c r="M13" s="23">
        <f>IF(C13="","",N(I13)-N(H13)-L13)</f>
        <v/>
      </c>
      <c r="N13" s="23">
        <f>IF(C13="","",N(I13)-N(J13))</f>
        <v/>
      </c>
    </row>
    <row r="14">
      <c r="A14" s="21" t="n"/>
      <c r="B14" s="19" t="n"/>
      <c r="C14" s="19" t="n"/>
      <c r="D14" s="21" t="n"/>
      <c r="E14" s="22" t="n"/>
      <c r="F14" s="22" t="n"/>
      <c r="G14" s="20" t="n"/>
      <c r="H14" s="20" t="n"/>
      <c r="I14" s="20" t="n"/>
      <c r="J14" s="20" t="n"/>
      <c r="K14" s="21" t="n"/>
      <c r="L14" s="23">
        <f>IF(C14="","",N(G14)*IFERROR(VLOOKUP(C14,'الأصناف'!$A$5:$C$14,2,0),0))</f>
        <v/>
      </c>
      <c r="M14" s="23">
        <f>IF(C14="","",N(I14)-N(H14)-L14)</f>
        <v/>
      </c>
      <c r="N14" s="23">
        <f>IF(C14="","",N(I14)-N(J14))</f>
        <v/>
      </c>
    </row>
    <row r="15">
      <c r="A15" s="21" t="n"/>
      <c r="B15" s="19" t="n"/>
      <c r="C15" s="19" t="n"/>
      <c r="D15" s="21" t="n"/>
      <c r="E15" s="22" t="n"/>
      <c r="F15" s="22" t="n"/>
      <c r="G15" s="20" t="n"/>
      <c r="H15" s="20" t="n"/>
      <c r="I15" s="20" t="n"/>
      <c r="J15" s="20" t="n"/>
      <c r="K15" s="21" t="n"/>
      <c r="L15" s="23">
        <f>IF(C15="","",N(G15)*IFERROR(VLOOKUP(C15,'الأصناف'!$A$5:$C$14,2,0),0))</f>
        <v/>
      </c>
      <c r="M15" s="23">
        <f>IF(C15="","",N(I15)-N(H15)-L15)</f>
        <v/>
      </c>
      <c r="N15" s="23">
        <f>IF(C15="","",N(I15)-N(J15))</f>
        <v/>
      </c>
    </row>
    <row r="16">
      <c r="A16" s="21" t="n"/>
      <c r="B16" s="19" t="n"/>
      <c r="C16" s="19" t="n"/>
      <c r="D16" s="21" t="n"/>
      <c r="E16" s="22" t="n"/>
      <c r="F16" s="22" t="n"/>
      <c r="G16" s="20" t="n"/>
      <c r="H16" s="20" t="n"/>
      <c r="I16" s="20" t="n"/>
      <c r="J16" s="20" t="n"/>
      <c r="K16" s="21" t="n"/>
      <c r="L16" s="23">
        <f>IF(C16="","",N(G16)*IFERROR(VLOOKUP(C16,'الأصناف'!$A$5:$C$14,2,0),0))</f>
        <v/>
      </c>
      <c r="M16" s="23">
        <f>IF(C16="","",N(I16)-N(H16)-L16)</f>
        <v/>
      </c>
      <c r="N16" s="23">
        <f>IF(C16="","",N(I16)-N(J16))</f>
        <v/>
      </c>
    </row>
    <row r="17">
      <c r="A17" s="21" t="n"/>
      <c r="B17" s="19" t="n"/>
      <c r="C17" s="19" t="n"/>
      <c r="D17" s="21" t="n"/>
      <c r="E17" s="22" t="n"/>
      <c r="F17" s="22" t="n"/>
      <c r="G17" s="20" t="n"/>
      <c r="H17" s="20" t="n"/>
      <c r="I17" s="20" t="n"/>
      <c r="J17" s="20" t="n"/>
      <c r="K17" s="21" t="n"/>
      <c r="L17" s="23">
        <f>IF(C17="","",N(G17)*IFERROR(VLOOKUP(C17,'الأصناف'!$A$5:$C$14,2,0),0))</f>
        <v/>
      </c>
      <c r="M17" s="23">
        <f>IF(C17="","",N(I17)-N(H17)-L17)</f>
        <v/>
      </c>
      <c r="N17" s="23">
        <f>IF(C17="","",N(I17)-N(J17))</f>
        <v/>
      </c>
    </row>
    <row r="18">
      <c r="A18" s="21" t="n"/>
      <c r="B18" s="19" t="n"/>
      <c r="C18" s="19" t="n"/>
      <c r="D18" s="21" t="n"/>
      <c r="E18" s="22" t="n"/>
      <c r="F18" s="22" t="n"/>
      <c r="G18" s="20" t="n"/>
      <c r="H18" s="20" t="n"/>
      <c r="I18" s="20" t="n"/>
      <c r="J18" s="20" t="n"/>
      <c r="K18" s="21" t="n"/>
      <c r="L18" s="23">
        <f>IF(C18="","",N(G18)*IFERROR(VLOOKUP(C18,'الأصناف'!$A$5:$C$14,2,0),0))</f>
        <v/>
      </c>
      <c r="M18" s="23">
        <f>IF(C18="","",N(I18)-N(H18)-L18)</f>
        <v/>
      </c>
      <c r="N18" s="23">
        <f>IF(C18="","",N(I18)-N(J18))</f>
        <v/>
      </c>
    </row>
    <row r="19">
      <c r="A19" s="21" t="n"/>
      <c r="B19" s="19" t="n"/>
      <c r="C19" s="19" t="n"/>
      <c r="D19" s="21" t="n"/>
      <c r="E19" s="22" t="n"/>
      <c r="F19" s="22" t="n"/>
      <c r="G19" s="20" t="n"/>
      <c r="H19" s="20" t="n"/>
      <c r="I19" s="20" t="n"/>
      <c r="J19" s="20" t="n"/>
      <c r="K19" s="21" t="n"/>
      <c r="L19" s="23">
        <f>IF(C19="","",N(G19)*IFERROR(VLOOKUP(C19,'الأصناف'!$A$5:$C$14,2,0),0))</f>
        <v/>
      </c>
      <c r="M19" s="23">
        <f>IF(C19="","",N(I19)-N(H19)-L19)</f>
        <v/>
      </c>
      <c r="N19" s="23">
        <f>IF(C19="","",N(I19)-N(J19))</f>
        <v/>
      </c>
    </row>
    <row r="20">
      <c r="A20" s="21" t="n"/>
      <c r="B20" s="19" t="n"/>
      <c r="C20" s="19" t="n"/>
      <c r="D20" s="21" t="n"/>
      <c r="E20" s="22" t="n"/>
      <c r="F20" s="22" t="n"/>
      <c r="G20" s="20" t="n"/>
      <c r="H20" s="20" t="n"/>
      <c r="I20" s="20" t="n"/>
      <c r="J20" s="20" t="n"/>
      <c r="K20" s="21" t="n"/>
      <c r="L20" s="23">
        <f>IF(C20="","",N(G20)*IFERROR(VLOOKUP(C20,'الأصناف'!$A$5:$C$14,2,0),0))</f>
        <v/>
      </c>
      <c r="M20" s="23">
        <f>IF(C20="","",N(I20)-N(H20)-L20)</f>
        <v/>
      </c>
      <c r="N20" s="23">
        <f>IF(C20="","",N(I20)-N(J20))</f>
        <v/>
      </c>
    </row>
    <row r="21">
      <c r="A21" s="21" t="n"/>
      <c r="B21" s="19" t="n"/>
      <c r="C21" s="19" t="n"/>
      <c r="D21" s="21" t="n"/>
      <c r="E21" s="22" t="n"/>
      <c r="F21" s="22" t="n"/>
      <c r="G21" s="20" t="n"/>
      <c r="H21" s="20" t="n"/>
      <c r="I21" s="20" t="n"/>
      <c r="J21" s="20" t="n"/>
      <c r="K21" s="21" t="n"/>
      <c r="L21" s="23">
        <f>IF(C21="","",N(G21)*IFERROR(VLOOKUP(C21,'الأصناف'!$A$5:$C$14,2,0),0))</f>
        <v/>
      </c>
      <c r="M21" s="23">
        <f>IF(C21="","",N(I21)-N(H21)-L21)</f>
        <v/>
      </c>
      <c r="N21" s="23">
        <f>IF(C21="","",N(I21)-N(J21))</f>
        <v/>
      </c>
    </row>
    <row r="22">
      <c r="A22" s="21" t="n"/>
      <c r="B22" s="19" t="n"/>
      <c r="C22" s="19" t="n"/>
      <c r="D22" s="21" t="n"/>
      <c r="E22" s="22" t="n"/>
      <c r="F22" s="22" t="n"/>
      <c r="G22" s="20" t="n"/>
      <c r="H22" s="20" t="n"/>
      <c r="I22" s="20" t="n"/>
      <c r="J22" s="20" t="n"/>
      <c r="K22" s="21" t="n"/>
      <c r="L22" s="23">
        <f>IF(C22="","",N(G22)*IFERROR(VLOOKUP(C22,'الأصناف'!$A$5:$C$14,2,0),0))</f>
        <v/>
      </c>
      <c r="M22" s="23">
        <f>IF(C22="","",N(I22)-N(H22)-L22)</f>
        <v/>
      </c>
      <c r="N22" s="23">
        <f>IF(C22="","",N(I22)-N(J22))</f>
        <v/>
      </c>
    </row>
    <row r="23">
      <c r="A23" s="21" t="n"/>
      <c r="B23" s="19" t="n"/>
      <c r="C23" s="19" t="n"/>
      <c r="D23" s="21" t="n"/>
      <c r="E23" s="22" t="n"/>
      <c r="F23" s="22" t="n"/>
      <c r="G23" s="20" t="n"/>
      <c r="H23" s="20" t="n"/>
      <c r="I23" s="20" t="n"/>
      <c r="J23" s="20" t="n"/>
      <c r="K23" s="21" t="n"/>
      <c r="L23" s="23">
        <f>IF(C23="","",N(G23)*IFERROR(VLOOKUP(C23,'الأصناف'!$A$5:$C$14,2,0),0))</f>
        <v/>
      </c>
      <c r="M23" s="23">
        <f>IF(C23="","",N(I23)-N(H23)-L23)</f>
        <v/>
      </c>
      <c r="N23" s="23">
        <f>IF(C23="","",N(I23)-N(J23))</f>
        <v/>
      </c>
    </row>
    <row r="24">
      <c r="A24" s="21" t="n"/>
      <c r="B24" s="19" t="n"/>
      <c r="C24" s="19" t="n"/>
      <c r="D24" s="21" t="n"/>
      <c r="E24" s="22" t="n"/>
      <c r="F24" s="22" t="n"/>
      <c r="G24" s="20" t="n"/>
      <c r="H24" s="20" t="n"/>
      <c r="I24" s="20" t="n"/>
      <c r="J24" s="20" t="n"/>
      <c r="K24" s="21" t="n"/>
      <c r="L24" s="23">
        <f>IF(C24="","",N(G24)*IFERROR(VLOOKUP(C24,'الأصناف'!$A$5:$C$14,2,0),0))</f>
        <v/>
      </c>
      <c r="M24" s="23">
        <f>IF(C24="","",N(I24)-N(H24)-L24)</f>
        <v/>
      </c>
      <c r="N24" s="23">
        <f>IF(C24="","",N(I24)-N(J24))</f>
        <v/>
      </c>
    </row>
    <row r="25">
      <c r="A25" s="21" t="n"/>
      <c r="B25" s="19" t="n"/>
      <c r="C25" s="19" t="n"/>
      <c r="D25" s="21" t="n"/>
      <c r="E25" s="22" t="n"/>
      <c r="F25" s="22" t="n"/>
      <c r="G25" s="20" t="n"/>
      <c r="H25" s="20" t="n"/>
      <c r="I25" s="20" t="n"/>
      <c r="J25" s="20" t="n"/>
      <c r="K25" s="21" t="n"/>
      <c r="L25" s="23">
        <f>IF(C25="","",N(G25)*IFERROR(VLOOKUP(C25,'الأصناف'!$A$5:$C$14,2,0),0))</f>
        <v/>
      </c>
      <c r="M25" s="23">
        <f>IF(C25="","",N(I25)-N(H25)-L25)</f>
        <v/>
      </c>
      <c r="N25" s="23">
        <f>IF(C25="","",N(I25)-N(J25))</f>
        <v/>
      </c>
    </row>
    <row r="26">
      <c r="A26" s="21" t="n"/>
      <c r="B26" s="19" t="n"/>
      <c r="C26" s="19" t="n"/>
      <c r="D26" s="21" t="n"/>
      <c r="E26" s="22" t="n"/>
      <c r="F26" s="22" t="n"/>
      <c r="G26" s="20" t="n"/>
      <c r="H26" s="20" t="n"/>
      <c r="I26" s="20" t="n"/>
      <c r="J26" s="20" t="n"/>
      <c r="K26" s="21" t="n"/>
      <c r="L26" s="23">
        <f>IF(C26="","",N(G26)*IFERROR(VLOOKUP(C26,'الأصناف'!$A$5:$C$14,2,0),0))</f>
        <v/>
      </c>
      <c r="M26" s="23">
        <f>IF(C26="","",N(I26)-N(H26)-L26)</f>
        <v/>
      </c>
      <c r="N26" s="23">
        <f>IF(C26="","",N(I26)-N(J26))</f>
        <v/>
      </c>
    </row>
    <row r="27">
      <c r="A27" s="21" t="n"/>
      <c r="B27" s="19" t="n"/>
      <c r="C27" s="19" t="n"/>
      <c r="D27" s="21" t="n"/>
      <c r="E27" s="22" t="n"/>
      <c r="F27" s="22" t="n"/>
      <c r="G27" s="20" t="n"/>
      <c r="H27" s="20" t="n"/>
      <c r="I27" s="20" t="n"/>
      <c r="J27" s="20" t="n"/>
      <c r="K27" s="21" t="n"/>
      <c r="L27" s="23">
        <f>IF(C27="","",N(G27)*IFERROR(VLOOKUP(C27,'الأصناف'!$A$5:$C$14,2,0),0))</f>
        <v/>
      </c>
      <c r="M27" s="23">
        <f>IF(C27="","",N(I27)-N(H27)-L27)</f>
        <v/>
      </c>
      <c r="N27" s="23">
        <f>IF(C27="","",N(I27)-N(J27))</f>
        <v/>
      </c>
    </row>
    <row r="28">
      <c r="A28" s="21" t="n"/>
      <c r="B28" s="19" t="n"/>
      <c r="C28" s="19" t="n"/>
      <c r="D28" s="21" t="n"/>
      <c r="E28" s="22" t="n"/>
      <c r="F28" s="22" t="n"/>
      <c r="G28" s="20" t="n"/>
      <c r="H28" s="20" t="n"/>
      <c r="I28" s="20" t="n"/>
      <c r="J28" s="20" t="n"/>
      <c r="K28" s="21" t="n"/>
      <c r="L28" s="23">
        <f>IF(C28="","",N(G28)*IFERROR(VLOOKUP(C28,'الأصناف'!$A$5:$C$14,2,0),0))</f>
        <v/>
      </c>
      <c r="M28" s="23">
        <f>IF(C28="","",N(I28)-N(H28)-L28)</f>
        <v/>
      </c>
      <c r="N28" s="23">
        <f>IF(C28="","",N(I28)-N(J28))</f>
        <v/>
      </c>
    </row>
    <row r="29">
      <c r="A29" s="21" t="n"/>
      <c r="B29" s="19" t="n"/>
      <c r="C29" s="19" t="n"/>
      <c r="D29" s="21" t="n"/>
      <c r="E29" s="22" t="n"/>
      <c r="F29" s="22" t="n"/>
      <c r="G29" s="20" t="n"/>
      <c r="H29" s="20" t="n"/>
      <c r="I29" s="20" t="n"/>
      <c r="J29" s="20" t="n"/>
      <c r="K29" s="21" t="n"/>
      <c r="L29" s="23">
        <f>IF(C29="","",N(G29)*IFERROR(VLOOKUP(C29,'الأصناف'!$A$5:$C$14,2,0),0))</f>
        <v/>
      </c>
      <c r="M29" s="23">
        <f>IF(C29="","",N(I29)-N(H29)-L29)</f>
        <v/>
      </c>
      <c r="N29" s="23">
        <f>IF(C29="","",N(I29)-N(J29))</f>
        <v/>
      </c>
    </row>
    <row r="30">
      <c r="A30" s="21" t="n"/>
      <c r="B30" s="19" t="n"/>
      <c r="C30" s="19" t="n"/>
      <c r="D30" s="21" t="n"/>
      <c r="E30" s="22" t="n"/>
      <c r="F30" s="22" t="n"/>
      <c r="G30" s="20" t="n"/>
      <c r="H30" s="20" t="n"/>
      <c r="I30" s="20" t="n"/>
      <c r="J30" s="20" t="n"/>
      <c r="K30" s="21" t="n"/>
      <c r="L30" s="23">
        <f>IF(C30="","",N(G30)*IFERROR(VLOOKUP(C30,'الأصناف'!$A$5:$C$14,2,0),0))</f>
        <v/>
      </c>
      <c r="M30" s="23">
        <f>IF(C30="","",N(I30)-N(H30)-L30)</f>
        <v/>
      </c>
      <c r="N30" s="23">
        <f>IF(C30="","",N(I30)-N(J30))</f>
        <v/>
      </c>
    </row>
    <row r="31">
      <c r="A31" s="21" t="n"/>
      <c r="B31" s="19" t="n"/>
      <c r="C31" s="19" t="n"/>
      <c r="D31" s="21" t="n"/>
      <c r="E31" s="22" t="n"/>
      <c r="F31" s="22" t="n"/>
      <c r="G31" s="20" t="n"/>
      <c r="H31" s="20" t="n"/>
      <c r="I31" s="20" t="n"/>
      <c r="J31" s="20" t="n"/>
      <c r="K31" s="21" t="n"/>
      <c r="L31" s="23">
        <f>IF(C31="","",N(G31)*IFERROR(VLOOKUP(C31,'الأصناف'!$A$5:$C$14,2,0),0))</f>
        <v/>
      </c>
      <c r="M31" s="23">
        <f>IF(C31="","",N(I31)-N(H31)-L31)</f>
        <v/>
      </c>
      <c r="N31" s="23">
        <f>IF(C31="","",N(I31)-N(J31))</f>
        <v/>
      </c>
    </row>
    <row r="32">
      <c r="A32" s="21" t="n"/>
      <c r="B32" s="19" t="n"/>
      <c r="C32" s="19" t="n"/>
      <c r="D32" s="21" t="n"/>
      <c r="E32" s="22" t="n"/>
      <c r="F32" s="22" t="n"/>
      <c r="G32" s="20" t="n"/>
      <c r="H32" s="20" t="n"/>
      <c r="I32" s="20" t="n"/>
      <c r="J32" s="20" t="n"/>
      <c r="K32" s="21" t="n"/>
      <c r="L32" s="23">
        <f>IF(C32="","",N(G32)*IFERROR(VLOOKUP(C32,'الأصناف'!$A$5:$C$14,2,0),0))</f>
        <v/>
      </c>
      <c r="M32" s="23">
        <f>IF(C32="","",N(I32)-N(H32)-L32)</f>
        <v/>
      </c>
      <c r="N32" s="23">
        <f>IF(C32="","",N(I32)-N(J32))</f>
        <v/>
      </c>
    </row>
    <row r="33">
      <c r="A33" s="21" t="n"/>
      <c r="B33" s="19" t="n"/>
      <c r="C33" s="19" t="n"/>
      <c r="D33" s="21" t="n"/>
      <c r="E33" s="22" t="n"/>
      <c r="F33" s="22" t="n"/>
      <c r="G33" s="20" t="n"/>
      <c r="H33" s="20" t="n"/>
      <c r="I33" s="20" t="n"/>
      <c r="J33" s="20" t="n"/>
      <c r="K33" s="21" t="n"/>
      <c r="L33" s="23">
        <f>IF(C33="","",N(G33)*IFERROR(VLOOKUP(C33,'الأصناف'!$A$5:$C$14,2,0),0))</f>
        <v/>
      </c>
      <c r="M33" s="23">
        <f>IF(C33="","",N(I33)-N(H33)-L33)</f>
        <v/>
      </c>
      <c r="N33" s="23">
        <f>IF(C33="","",N(I33)-N(J33))</f>
        <v/>
      </c>
    </row>
    <row r="34">
      <c r="A34" s="21" t="n"/>
      <c r="B34" s="19" t="n"/>
      <c r="C34" s="19" t="n"/>
      <c r="D34" s="21" t="n"/>
      <c r="E34" s="22" t="n"/>
      <c r="F34" s="22" t="n"/>
      <c r="G34" s="20" t="n"/>
      <c r="H34" s="20" t="n"/>
      <c r="I34" s="20" t="n"/>
      <c r="J34" s="20" t="n"/>
      <c r="K34" s="21" t="n"/>
      <c r="L34" s="23">
        <f>IF(C34="","",N(G34)*IFERROR(VLOOKUP(C34,'الأصناف'!$A$5:$C$14,2,0),0))</f>
        <v/>
      </c>
      <c r="M34" s="23">
        <f>IF(C34="","",N(I34)-N(H34)-L34)</f>
        <v/>
      </c>
      <c r="N34" s="23">
        <f>IF(C34="","",N(I34)-N(J34))</f>
        <v/>
      </c>
    </row>
    <row r="35">
      <c r="A35" s="21" t="n"/>
      <c r="B35" s="19" t="n"/>
      <c r="C35" s="19" t="n"/>
      <c r="D35" s="21" t="n"/>
      <c r="E35" s="22" t="n"/>
      <c r="F35" s="22" t="n"/>
      <c r="G35" s="20" t="n"/>
      <c r="H35" s="20" t="n"/>
      <c r="I35" s="20" t="n"/>
      <c r="J35" s="20" t="n"/>
      <c r="K35" s="21" t="n"/>
      <c r="L35" s="23">
        <f>IF(C35="","",N(G35)*IFERROR(VLOOKUP(C35,'الأصناف'!$A$5:$C$14,2,0),0))</f>
        <v/>
      </c>
      <c r="M35" s="23">
        <f>IF(C35="","",N(I35)-N(H35)-L35)</f>
        <v/>
      </c>
      <c r="N35" s="23">
        <f>IF(C35="","",N(I35)-N(J35))</f>
        <v/>
      </c>
    </row>
    <row r="36">
      <c r="A36" s="21" t="n"/>
      <c r="B36" s="19" t="n"/>
      <c r="C36" s="19" t="n"/>
      <c r="D36" s="21" t="n"/>
      <c r="E36" s="22" t="n"/>
      <c r="F36" s="22" t="n"/>
      <c r="G36" s="20" t="n"/>
      <c r="H36" s="20" t="n"/>
      <c r="I36" s="20" t="n"/>
      <c r="J36" s="20" t="n"/>
      <c r="K36" s="21" t="n"/>
      <c r="L36" s="23">
        <f>IF(C36="","",N(G36)*IFERROR(VLOOKUP(C36,'الأصناف'!$A$5:$C$14,2,0),0))</f>
        <v/>
      </c>
      <c r="M36" s="23">
        <f>IF(C36="","",N(I36)-N(H36)-L36)</f>
        <v/>
      </c>
      <c r="N36" s="23">
        <f>IF(C36="","",N(I36)-N(J36))</f>
        <v/>
      </c>
    </row>
    <row r="37">
      <c r="A37" s="21" t="n"/>
      <c r="B37" s="19" t="n"/>
      <c r="C37" s="19" t="n"/>
      <c r="D37" s="21" t="n"/>
      <c r="E37" s="22" t="n"/>
      <c r="F37" s="22" t="n"/>
      <c r="G37" s="20" t="n"/>
      <c r="H37" s="20" t="n"/>
      <c r="I37" s="20" t="n"/>
      <c r="J37" s="20" t="n"/>
      <c r="K37" s="21" t="n"/>
      <c r="L37" s="23">
        <f>IF(C37="","",N(G37)*IFERROR(VLOOKUP(C37,'الأصناف'!$A$5:$C$14,2,0),0))</f>
        <v/>
      </c>
      <c r="M37" s="23">
        <f>IF(C37="","",N(I37)-N(H37)-L37)</f>
        <v/>
      </c>
      <c r="N37" s="23">
        <f>IF(C37="","",N(I37)-N(J37))</f>
        <v/>
      </c>
    </row>
    <row r="38">
      <c r="A38" s="21" t="n"/>
      <c r="B38" s="19" t="n"/>
      <c r="C38" s="19" t="n"/>
      <c r="D38" s="21" t="n"/>
      <c r="E38" s="22" t="n"/>
      <c r="F38" s="22" t="n"/>
      <c r="G38" s="20" t="n"/>
      <c r="H38" s="20" t="n"/>
      <c r="I38" s="20" t="n"/>
      <c r="J38" s="20" t="n"/>
      <c r="K38" s="21" t="n"/>
      <c r="L38" s="23">
        <f>IF(C38="","",N(G38)*IFERROR(VLOOKUP(C38,'الأصناف'!$A$5:$C$14,2,0),0))</f>
        <v/>
      </c>
      <c r="M38" s="23">
        <f>IF(C38="","",N(I38)-N(H38)-L38)</f>
        <v/>
      </c>
      <c r="N38" s="23">
        <f>IF(C38="","",N(I38)-N(J38))</f>
        <v/>
      </c>
    </row>
    <row r="39">
      <c r="A39" s="21" t="n"/>
      <c r="B39" s="19" t="n"/>
      <c r="C39" s="19" t="n"/>
      <c r="D39" s="21" t="n"/>
      <c r="E39" s="22" t="n"/>
      <c r="F39" s="22" t="n"/>
      <c r="G39" s="20" t="n"/>
      <c r="H39" s="20" t="n"/>
      <c r="I39" s="20" t="n"/>
      <c r="J39" s="20" t="n"/>
      <c r="K39" s="21" t="n"/>
      <c r="L39" s="23">
        <f>IF(C39="","",N(G39)*IFERROR(VLOOKUP(C39,'الأصناف'!$A$5:$C$14,2,0),0))</f>
        <v/>
      </c>
      <c r="M39" s="23">
        <f>IF(C39="","",N(I39)-N(H39)-L39)</f>
        <v/>
      </c>
      <c r="N39" s="23">
        <f>IF(C39="","",N(I39)-N(J39))</f>
        <v/>
      </c>
    </row>
    <row r="40">
      <c r="A40" s="21" t="n"/>
      <c r="B40" s="19" t="n"/>
      <c r="C40" s="19" t="n"/>
      <c r="D40" s="21" t="n"/>
      <c r="E40" s="22" t="n"/>
      <c r="F40" s="22" t="n"/>
      <c r="G40" s="20" t="n"/>
      <c r="H40" s="20" t="n"/>
      <c r="I40" s="20" t="n"/>
      <c r="J40" s="20" t="n"/>
      <c r="K40" s="21" t="n"/>
      <c r="L40" s="23">
        <f>IF(C40="","",N(G40)*IFERROR(VLOOKUP(C40,'الأصناف'!$A$5:$C$14,2,0),0))</f>
        <v/>
      </c>
      <c r="M40" s="23">
        <f>IF(C40="","",N(I40)-N(H40)-L40)</f>
        <v/>
      </c>
      <c r="N40" s="23">
        <f>IF(C40="","",N(I40)-N(J40))</f>
        <v/>
      </c>
    </row>
    <row r="41">
      <c r="A41" s="21" t="n"/>
      <c r="B41" s="19" t="n"/>
      <c r="C41" s="19" t="n"/>
      <c r="D41" s="21" t="n"/>
      <c r="E41" s="22" t="n"/>
      <c r="F41" s="22" t="n"/>
      <c r="G41" s="20" t="n"/>
      <c r="H41" s="20" t="n"/>
      <c r="I41" s="20" t="n"/>
      <c r="J41" s="20" t="n"/>
      <c r="K41" s="21" t="n"/>
      <c r="L41" s="23">
        <f>IF(C41="","",N(G41)*IFERROR(VLOOKUP(C41,'الأصناف'!$A$5:$C$14,2,0),0))</f>
        <v/>
      </c>
      <c r="M41" s="23">
        <f>IF(C41="","",N(I41)-N(H41)-L41)</f>
        <v/>
      </c>
      <c r="N41" s="23">
        <f>IF(C41="","",N(I41)-N(J41))</f>
        <v/>
      </c>
    </row>
    <row r="42">
      <c r="A42" s="21" t="n"/>
      <c r="B42" s="19" t="n"/>
      <c r="C42" s="19" t="n"/>
      <c r="D42" s="21" t="n"/>
      <c r="E42" s="22" t="n"/>
      <c r="F42" s="22" t="n"/>
      <c r="G42" s="20" t="n"/>
      <c r="H42" s="20" t="n"/>
      <c r="I42" s="20" t="n"/>
      <c r="J42" s="20" t="n"/>
      <c r="K42" s="21" t="n"/>
      <c r="L42" s="23">
        <f>IF(C42="","",N(G42)*IFERROR(VLOOKUP(C42,'الأصناف'!$A$5:$C$14,2,0),0))</f>
        <v/>
      </c>
      <c r="M42" s="23">
        <f>IF(C42="","",N(I42)-N(H42)-L42)</f>
        <v/>
      </c>
      <c r="N42" s="23">
        <f>IF(C42="","",N(I42)-N(J42))</f>
        <v/>
      </c>
    </row>
    <row r="43">
      <c r="A43" s="21" t="n"/>
      <c r="B43" s="19" t="n"/>
      <c r="C43" s="19" t="n"/>
      <c r="D43" s="21" t="n"/>
      <c r="E43" s="22" t="n"/>
      <c r="F43" s="22" t="n"/>
      <c r="G43" s="20" t="n"/>
      <c r="H43" s="20" t="n"/>
      <c r="I43" s="20" t="n"/>
      <c r="J43" s="20" t="n"/>
      <c r="K43" s="21" t="n"/>
      <c r="L43" s="23">
        <f>IF(C43="","",N(G43)*IFERROR(VLOOKUP(C43,'الأصناف'!$A$5:$C$14,2,0),0))</f>
        <v/>
      </c>
      <c r="M43" s="23">
        <f>IF(C43="","",N(I43)-N(H43)-L43)</f>
        <v/>
      </c>
      <c r="N43" s="23">
        <f>IF(C43="","",N(I43)-N(J43))</f>
        <v/>
      </c>
    </row>
    <row r="44">
      <c r="A44" s="21" t="n"/>
      <c r="B44" s="19" t="n"/>
      <c r="C44" s="19" t="n"/>
      <c r="D44" s="21" t="n"/>
      <c r="E44" s="22" t="n"/>
      <c r="F44" s="22" t="n"/>
      <c r="G44" s="20" t="n"/>
      <c r="H44" s="20" t="n"/>
      <c r="I44" s="20" t="n"/>
      <c r="J44" s="20" t="n"/>
      <c r="K44" s="21" t="n"/>
      <c r="L44" s="23">
        <f>IF(C44="","",N(G44)*IFERROR(VLOOKUP(C44,'الأصناف'!$A$5:$C$14,2,0),0))</f>
        <v/>
      </c>
      <c r="M44" s="23">
        <f>IF(C44="","",N(I44)-N(H44)-L44)</f>
        <v/>
      </c>
      <c r="N44" s="23">
        <f>IF(C44="","",N(I44)-N(J44))</f>
        <v/>
      </c>
    </row>
    <row r="45">
      <c r="A45" s="21" t="n"/>
      <c r="B45" s="19" t="n"/>
      <c r="C45" s="19" t="n"/>
      <c r="D45" s="21" t="n"/>
      <c r="E45" s="22" t="n"/>
      <c r="F45" s="22" t="n"/>
      <c r="G45" s="20" t="n"/>
      <c r="H45" s="20" t="n"/>
      <c r="I45" s="20" t="n"/>
      <c r="J45" s="20" t="n"/>
      <c r="K45" s="21" t="n"/>
      <c r="L45" s="23">
        <f>IF(C45="","",N(G45)*IFERROR(VLOOKUP(C45,'الأصناف'!$A$5:$C$14,2,0),0))</f>
        <v/>
      </c>
      <c r="M45" s="23">
        <f>IF(C45="","",N(I45)-N(H45)-L45)</f>
        <v/>
      </c>
      <c r="N45" s="23">
        <f>IF(C45="","",N(I45)-N(J45))</f>
        <v/>
      </c>
    </row>
    <row r="46">
      <c r="A46" s="21" t="n"/>
      <c r="B46" s="19" t="n"/>
      <c r="C46" s="19" t="n"/>
      <c r="D46" s="21" t="n"/>
      <c r="E46" s="22" t="n"/>
      <c r="F46" s="22" t="n"/>
      <c r="G46" s="20" t="n"/>
      <c r="H46" s="20" t="n"/>
      <c r="I46" s="20" t="n"/>
      <c r="J46" s="20" t="n"/>
      <c r="K46" s="21" t="n"/>
      <c r="L46" s="23">
        <f>IF(C46="","",N(G46)*IFERROR(VLOOKUP(C46,'الأصناف'!$A$5:$C$14,2,0),0))</f>
        <v/>
      </c>
      <c r="M46" s="23">
        <f>IF(C46="","",N(I46)-N(H46)-L46)</f>
        <v/>
      </c>
      <c r="N46" s="23">
        <f>IF(C46="","",N(I46)-N(J46))</f>
        <v/>
      </c>
    </row>
    <row r="47">
      <c r="A47" s="21" t="n"/>
      <c r="B47" s="19" t="n"/>
      <c r="C47" s="19" t="n"/>
      <c r="D47" s="21" t="n"/>
      <c r="E47" s="22" t="n"/>
      <c r="F47" s="22" t="n"/>
      <c r="G47" s="20" t="n"/>
      <c r="H47" s="20" t="n"/>
      <c r="I47" s="20" t="n"/>
      <c r="J47" s="20" t="n"/>
      <c r="K47" s="21" t="n"/>
      <c r="L47" s="23">
        <f>IF(C47="","",N(G47)*IFERROR(VLOOKUP(C47,'الأصناف'!$A$5:$C$14,2,0),0))</f>
        <v/>
      </c>
      <c r="M47" s="23">
        <f>IF(C47="","",N(I47)-N(H47)-L47)</f>
        <v/>
      </c>
      <c r="N47" s="23">
        <f>IF(C47="","",N(I47)-N(J47))</f>
        <v/>
      </c>
    </row>
    <row r="48">
      <c r="A48" s="21" t="n"/>
      <c r="B48" s="19" t="n"/>
      <c r="C48" s="19" t="n"/>
      <c r="D48" s="21" t="n"/>
      <c r="E48" s="22" t="n"/>
      <c r="F48" s="22" t="n"/>
      <c r="G48" s="20" t="n"/>
      <c r="H48" s="20" t="n"/>
      <c r="I48" s="20" t="n"/>
      <c r="J48" s="20" t="n"/>
      <c r="K48" s="21" t="n"/>
      <c r="L48" s="23">
        <f>IF(C48="","",N(G48)*IFERROR(VLOOKUP(C48,'الأصناف'!$A$5:$C$14,2,0),0))</f>
        <v/>
      </c>
      <c r="M48" s="23">
        <f>IF(C48="","",N(I48)-N(H48)-L48)</f>
        <v/>
      </c>
      <c r="N48" s="23">
        <f>IF(C48="","",N(I48)-N(J48))</f>
        <v/>
      </c>
    </row>
    <row r="49">
      <c r="A49" s="21" t="n"/>
      <c r="B49" s="19" t="n"/>
      <c r="C49" s="19" t="n"/>
      <c r="D49" s="21" t="n"/>
      <c r="E49" s="22" t="n"/>
      <c r="F49" s="22" t="n"/>
      <c r="G49" s="20" t="n"/>
      <c r="H49" s="20" t="n"/>
      <c r="I49" s="20" t="n"/>
      <c r="J49" s="20" t="n"/>
      <c r="K49" s="21" t="n"/>
      <c r="L49" s="23">
        <f>IF(C49="","",N(G49)*IFERROR(VLOOKUP(C49,'الأصناف'!$A$5:$C$14,2,0),0))</f>
        <v/>
      </c>
      <c r="M49" s="23">
        <f>IF(C49="","",N(I49)-N(H49)-L49)</f>
        <v/>
      </c>
      <c r="N49" s="23">
        <f>IF(C49="","",N(I49)-N(J49))</f>
        <v/>
      </c>
    </row>
    <row r="50">
      <c r="A50" s="21" t="n"/>
      <c r="B50" s="19" t="n"/>
      <c r="C50" s="19" t="n"/>
      <c r="D50" s="21" t="n"/>
      <c r="E50" s="22" t="n"/>
      <c r="F50" s="22" t="n"/>
      <c r="G50" s="20" t="n"/>
      <c r="H50" s="20" t="n"/>
      <c r="I50" s="20" t="n"/>
      <c r="J50" s="20" t="n"/>
      <c r="K50" s="21" t="n"/>
      <c r="L50" s="23">
        <f>IF(C50="","",N(G50)*IFERROR(VLOOKUP(C50,'الأصناف'!$A$5:$C$14,2,0),0))</f>
        <v/>
      </c>
      <c r="M50" s="23">
        <f>IF(C50="","",N(I50)-N(H50)-L50)</f>
        <v/>
      </c>
      <c r="N50" s="23">
        <f>IF(C50="","",N(I50)-N(J50))</f>
        <v/>
      </c>
    </row>
    <row r="51">
      <c r="A51" s="21" t="n"/>
      <c r="B51" s="19" t="n"/>
      <c r="C51" s="19" t="n"/>
      <c r="D51" s="21" t="n"/>
      <c r="E51" s="22" t="n"/>
      <c r="F51" s="22" t="n"/>
      <c r="G51" s="20" t="n"/>
      <c r="H51" s="20" t="n"/>
      <c r="I51" s="20" t="n"/>
      <c r="J51" s="20" t="n"/>
      <c r="K51" s="21" t="n"/>
      <c r="L51" s="23">
        <f>IF(C51="","",N(G51)*IFERROR(VLOOKUP(C51,'الأصناف'!$A$5:$C$14,2,0),0))</f>
        <v/>
      </c>
      <c r="M51" s="23">
        <f>IF(C51="","",N(I51)-N(H51)-L51)</f>
        <v/>
      </c>
      <c r="N51" s="23">
        <f>IF(C51="","",N(I51)-N(J51))</f>
        <v/>
      </c>
    </row>
    <row r="52">
      <c r="A52" s="21" t="n"/>
      <c r="B52" s="19" t="n"/>
      <c r="C52" s="19" t="n"/>
      <c r="D52" s="21" t="n"/>
      <c r="E52" s="22" t="n"/>
      <c r="F52" s="22" t="n"/>
      <c r="G52" s="20" t="n"/>
      <c r="H52" s="20" t="n"/>
      <c r="I52" s="20" t="n"/>
      <c r="J52" s="20" t="n"/>
      <c r="K52" s="21" t="n"/>
      <c r="L52" s="23">
        <f>IF(C52="","",N(G52)*IFERROR(VLOOKUP(C52,'الأصناف'!$A$5:$C$14,2,0),0))</f>
        <v/>
      </c>
      <c r="M52" s="23">
        <f>IF(C52="","",N(I52)-N(H52)-L52)</f>
        <v/>
      </c>
      <c r="N52" s="23">
        <f>IF(C52="","",N(I52)-N(J52))</f>
        <v/>
      </c>
    </row>
    <row r="53">
      <c r="A53" s="21" t="n"/>
      <c r="B53" s="19" t="n"/>
      <c r="C53" s="19" t="n"/>
      <c r="D53" s="21" t="n"/>
      <c r="E53" s="22" t="n"/>
      <c r="F53" s="22" t="n"/>
      <c r="G53" s="20" t="n"/>
      <c r="H53" s="20" t="n"/>
      <c r="I53" s="20" t="n"/>
      <c r="J53" s="20" t="n"/>
      <c r="K53" s="21" t="n"/>
      <c r="L53" s="23">
        <f>IF(C53="","",N(G53)*IFERROR(VLOOKUP(C53,'الأصناف'!$A$5:$C$14,2,0),0))</f>
        <v/>
      </c>
      <c r="M53" s="23">
        <f>IF(C53="","",N(I53)-N(H53)-L53)</f>
        <v/>
      </c>
      <c r="N53" s="23">
        <f>IF(C53="","",N(I53)-N(J53))</f>
        <v/>
      </c>
    </row>
    <row r="54">
      <c r="A54" s="21" t="n"/>
      <c r="B54" s="19" t="n"/>
      <c r="C54" s="19" t="n"/>
      <c r="D54" s="21" t="n"/>
      <c r="E54" s="22" t="n"/>
      <c r="F54" s="22" t="n"/>
      <c r="G54" s="20" t="n"/>
      <c r="H54" s="20" t="n"/>
      <c r="I54" s="20" t="n"/>
      <c r="J54" s="20" t="n"/>
      <c r="K54" s="21" t="n"/>
      <c r="L54" s="23">
        <f>IF(C54="","",N(G54)*IFERROR(VLOOKUP(C54,'الأصناف'!$A$5:$C$14,2,0),0))</f>
        <v/>
      </c>
      <c r="M54" s="23">
        <f>IF(C54="","",N(I54)-N(H54)-L54)</f>
        <v/>
      </c>
      <c r="N54" s="23">
        <f>IF(C54="","",N(I54)-N(J54))</f>
        <v/>
      </c>
    </row>
    <row r="55">
      <c r="A55" s="21" t="n"/>
      <c r="B55" s="19" t="n"/>
      <c r="C55" s="19" t="n"/>
      <c r="D55" s="21" t="n"/>
      <c r="E55" s="22" t="n"/>
      <c r="F55" s="22" t="n"/>
      <c r="G55" s="20" t="n"/>
      <c r="H55" s="20" t="n"/>
      <c r="I55" s="20" t="n"/>
      <c r="J55" s="20" t="n"/>
      <c r="K55" s="21" t="n"/>
      <c r="L55" s="23">
        <f>IF(C55="","",N(G55)*IFERROR(VLOOKUP(C55,'الأصناف'!$A$5:$C$14,2,0),0))</f>
        <v/>
      </c>
      <c r="M55" s="23">
        <f>IF(C55="","",N(I55)-N(H55)-L55)</f>
        <v/>
      </c>
      <c r="N55" s="23">
        <f>IF(C55="","",N(I55)-N(J55))</f>
        <v/>
      </c>
    </row>
    <row r="56">
      <c r="A56" s="24" t="n"/>
      <c r="B56" s="24" t="n"/>
      <c r="C56" s="25" t="inlineStr">
        <is>
          <t>الإجمالي</t>
        </is>
      </c>
      <c r="D56" s="24" t="n"/>
      <c r="E56" s="24" t="n"/>
      <c r="F56" s="24" t="n"/>
      <c r="G56" s="26">
        <f>SUM(G6:G55)</f>
        <v/>
      </c>
      <c r="H56" s="26">
        <f>SUM(H6:H55)</f>
        <v/>
      </c>
      <c r="I56" s="26">
        <f>SUM(I6:I55)</f>
        <v/>
      </c>
      <c r="J56" s="26">
        <f>SUM(J6:J55)</f>
        <v/>
      </c>
      <c r="K56" s="24" t="n"/>
      <c r="L56" s="26">
        <f>SUM(L6:L55)</f>
        <v/>
      </c>
      <c r="M56" s="26">
        <f>SUM(M6:M55)</f>
        <v/>
      </c>
      <c r="N56" s="26">
        <f>SUM(N6:N55)</f>
        <v/>
      </c>
    </row>
    <row r="58" ht="30" customHeight="1">
      <c r="A58" s="18" t="inlineStr"/>
      <c r="B58" s="18" t="inlineStr">
        <is>
          <t>الحالة</t>
        </is>
      </c>
      <c r="C58" s="18" t="inlineStr">
        <is>
          <t>عدد الطلبات</t>
        </is>
      </c>
      <c r="D58" s="18" t="inlineStr">
        <is>
          <t>المتبقي</t>
        </is>
      </c>
      <c r="F58" s="18" t="inlineStr">
        <is>
          <t>الصنايعي</t>
        </is>
      </c>
      <c r="G58" s="18" t="inlineStr">
        <is>
          <t>عدد الطلبات</t>
        </is>
      </c>
      <c r="H58" s="18" t="inlineStr">
        <is>
          <t>الأجور</t>
        </is>
      </c>
    </row>
    <row r="59">
      <c r="B59" s="27" t="inlineStr">
        <is>
          <t>تحت التنفيذ</t>
        </is>
      </c>
      <c r="C59" s="23">
        <f>COUNTIF($K$6:$K$55,B59)</f>
        <v/>
      </c>
      <c r="D59" s="23">
        <f>SUMIF($K$6:$K$55,B59,$N$6:$N$55)</f>
        <v/>
      </c>
      <c r="F59" s="21" t="inlineStr">
        <is>
          <t>عم سعيد</t>
        </is>
      </c>
      <c r="G59" s="23">
        <f>COUNTIF($D$6:$D$55,F59)</f>
        <v/>
      </c>
      <c r="H59" s="23">
        <f>SUMIF($D$6:$D$55,F59,$L$6:$L$55)</f>
        <v/>
      </c>
    </row>
    <row r="60">
      <c r="B60" s="27" t="inlineStr">
        <is>
          <t>جاهز</t>
        </is>
      </c>
      <c r="C60" s="23">
        <f>COUNTIF($K$6:$K$55,B60)</f>
        <v/>
      </c>
      <c r="D60" s="23">
        <f>SUMIF($K$6:$K$55,B60,$N$6:$N$55)</f>
        <v/>
      </c>
      <c r="F60" s="21" t="inlineStr">
        <is>
          <t>أم ياسر</t>
        </is>
      </c>
      <c r="G60" s="23">
        <f>COUNTIF($D$6:$D$55,F60)</f>
        <v/>
      </c>
      <c r="H60" s="23">
        <f>SUMIF($D$6:$D$55,F60,$L$6:$L$55)</f>
        <v/>
      </c>
    </row>
    <row r="61">
      <c r="B61" s="27" t="inlineStr">
        <is>
          <t>تم التسليم</t>
        </is>
      </c>
      <c r="C61" s="23">
        <f>COUNTIF($K$6:$K$55,B61)</f>
        <v/>
      </c>
      <c r="D61" s="23">
        <f>SUMIF($K$6:$K$55,B61,$N$6:$N$55)</f>
        <v/>
      </c>
      <c r="F61" s="21" t="inlineStr">
        <is>
          <t>محمود</t>
        </is>
      </c>
      <c r="G61" s="23">
        <f>COUNTIF($D$6:$D$55,F61)</f>
        <v/>
      </c>
      <c r="H61" s="23">
        <f>SUMIF($D$6:$D$55,F61,$L$6:$L$55)</f>
        <v/>
      </c>
    </row>
  </sheetData>
  <sheetProtection selectLockedCells="0" selectUnlockedCells="0" sheet="1" objects="0" insertRows="1" insertHyperlinks="1" autoFilter="0" scenarios="0" formatColumns="0" deleteColumns="1" insertColumns="1" pivotTables="1" deleteRows="1" formatCells="0" formatRows="0" sort="0"/>
  <mergeCells count="2">
    <mergeCell ref="A2:N2"/>
    <mergeCell ref="A1:N1"/>
  </mergeCells>
  <conditionalFormatting sqref="A6:F55">
    <cfRule type="expression" priority="1" dxfId="0">
      <formula>AND($C6&lt;&gt;"",$K6&lt;&gt;"تم التسليم",$F6&lt;&gt;"",$F6&lt;TODAY())</formula>
    </cfRule>
  </conditionalFormatting>
  <conditionalFormatting sqref="K6:K55">
    <cfRule type="cellIs" priority="2" operator="equal" dxfId="1">
      <formula>"جاهز"</formula>
    </cfRule>
    <cfRule type="cellIs" priority="3" operator="equal" dxfId="2">
      <formula>"تم التسليم"</formula>
    </cfRule>
  </conditionalFormatting>
  <dataValidations count="2">
    <dataValidation sqref="C6:C55" showDropDown="0" showInputMessage="0" showErrorMessage="0" allowBlank="1" type="list">
      <formula1>"جلابية رجالي,بدلة رجالي,فستان سواريه,عباية,تقصير وتضييق,قميص"</formula1>
    </dataValidation>
    <dataValidation sqref="K6:K55" showDropDown="0" showInputMessage="0" showErrorMessage="0" allowBlank="1" type="list">
      <formula1>"تحت التنفيذ,جاهز,تم التسليم"</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