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سم" sheetId="3" state="visible" r:id="rId3"/>
  </sheets>
  <definedNames>
    <definedName name="_xlnm.Print_Area" localSheetId="2">'الموسم'!$A$1:$C$30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تكلفة الموسم</a:t>
            </a:r>
          </a:p>
        </rich>
      </tx>
    </title>
    <plotArea>
      <pieChart>
        <varyColors val="1"/>
        <ser>
          <idx val="0"/>
          <order val="0"/>
          <tx>
            <strRef>
              <f>'الموسم'!B20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'الموسم'!$A$21:$A$25</f>
            </numRef>
          </cat>
          <val>
            <numRef>
              <f>'الموسم'!$B$21:$B$25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موسم الصوب الزراعية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لمزارعي الخضر في الصوب (خيار، طماطم، فلفل): من عدد الصوب والنباتات وإنتاج النبات وسعر البيع، وتكاليف الشتلات والأسمدة والمبيدات والعمالة والإيجار والمرافق وإهلاك الصوب والتعبئة وعمولة التاجر، يحسب الإنتاج والإيراد وصافي الربح وتكلفة الكيلو وربح الصوبة وسعر التعادل.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الموسم والأسعار والتكاليف. الصوبة القياسية 9 × 60 مترًا تقريبًا.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أسعار الخضر تتقلب بشدة خلال الموسم؛ قارن سعر التعادل بأسعار سنوات سابقة قبل الزراعة. الإهلاك = تكلفة البلاستيك والهيكل ÷ عدد مواسم عمرها.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</cols>
  <sheetData>
    <row r="1" ht="30" customHeight="1">
      <c r="A1" s="15" t="inlineStr">
        <is>
          <t>موسم خيار - 4 صوب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الصوب</t>
        </is>
      </c>
      <c r="B4" s="20" t="n">
        <v>4</v>
      </c>
    </row>
    <row r="5">
      <c r="A5" s="19" t="inlineStr">
        <is>
          <t>عدد النباتات في الصوبة</t>
        </is>
      </c>
      <c r="B5" s="20" t="n">
        <v>1800</v>
      </c>
    </row>
    <row r="6">
      <c r="A6" s="19" t="inlineStr">
        <is>
          <t>إنتاج النبات في الموسم (كجم)</t>
        </is>
      </c>
      <c r="B6" s="21" t="n">
        <v>6</v>
      </c>
    </row>
    <row r="7">
      <c r="A7" s="19" t="inlineStr">
        <is>
          <t>متوسط سعر بيع الكيلو</t>
        </is>
      </c>
      <c r="B7" s="21" t="n">
        <v>8</v>
      </c>
    </row>
    <row r="8">
      <c r="A8" s="19" t="inlineStr">
        <is>
          <t>سعر الشتلة</t>
        </is>
      </c>
      <c r="B8" s="21" t="n">
        <v>3.5</v>
      </c>
    </row>
    <row r="9">
      <c r="A9" s="19" t="inlineStr">
        <is>
          <t>أسمدة للصوبة</t>
        </is>
      </c>
      <c r="B9" s="20" t="n">
        <v>9000</v>
      </c>
    </row>
    <row r="10">
      <c r="A10" s="19" t="inlineStr">
        <is>
          <t>مبيدات ومكافحة للصوبة</t>
        </is>
      </c>
      <c r="B10" s="20" t="n">
        <v>6000</v>
      </c>
    </row>
    <row r="11">
      <c r="A11" s="19" t="inlineStr">
        <is>
          <t>عمالة الموسم</t>
        </is>
      </c>
      <c r="B11" s="20" t="n">
        <v>60000</v>
      </c>
    </row>
    <row r="12">
      <c r="A12" s="19" t="inlineStr">
        <is>
          <t>إيجار الأرض للموسم</t>
        </is>
      </c>
      <c r="B12" s="20" t="n">
        <v>25000</v>
      </c>
    </row>
    <row r="13">
      <c r="A13" s="19" t="inlineStr">
        <is>
          <t>إهلاك البلاستيك والهيكل للصوبة</t>
        </is>
      </c>
      <c r="B13" s="20" t="n">
        <v>8000</v>
      </c>
    </row>
    <row r="14">
      <c r="A14" s="19" t="inlineStr">
        <is>
          <t>مياه وكهرباء للموسم</t>
        </is>
      </c>
      <c r="B14" s="20" t="n">
        <v>14000</v>
      </c>
    </row>
    <row r="15">
      <c r="A15" s="19" t="inlineStr">
        <is>
          <t>تعبئة لكل كجم</t>
        </is>
      </c>
      <c r="B15" s="21" t="n">
        <v>0.6</v>
      </c>
    </row>
    <row r="16">
      <c r="A16" s="19" t="inlineStr">
        <is>
          <t>عمولة التاجر من المبيعات</t>
        </is>
      </c>
      <c r="B16" s="22" t="n">
        <v>0.07000000000000001</v>
      </c>
    </row>
    <row r="18">
      <c r="A18" s="18" t="inlineStr">
        <is>
          <t>النتائج</t>
        </is>
      </c>
      <c r="C18" s="23" t="inlineStr">
        <is>
          <t>النسبة</t>
        </is>
      </c>
    </row>
    <row r="19">
      <c r="A19" s="24" t="inlineStr">
        <is>
          <t>الإنتاج (كجم)</t>
        </is>
      </c>
      <c r="B19" s="25">
        <f>B4*B5*B6</f>
        <v/>
      </c>
    </row>
    <row r="20">
      <c r="A20" s="24" t="inlineStr">
        <is>
          <t>الإيراد</t>
        </is>
      </c>
      <c r="B20" s="25">
        <f>B19*B7</f>
        <v/>
      </c>
    </row>
    <row r="21">
      <c r="A21" s="24" t="inlineStr">
        <is>
          <t>الشتلات</t>
        </is>
      </c>
      <c r="B21" s="25">
        <f>B4*B5*B8</f>
        <v/>
      </c>
      <c r="C21" s="26">
        <f>IF($B$26=0,"",B21/$B$26)</f>
        <v/>
      </c>
    </row>
    <row r="22">
      <c r="A22" s="24" t="inlineStr">
        <is>
          <t>أسمدة ومبيدات</t>
        </is>
      </c>
      <c r="B22" s="25">
        <f>B4*(B9+B10)</f>
        <v/>
      </c>
      <c r="C22" s="26">
        <f>IF($B$26=0,"",B22/$B$26)</f>
        <v/>
      </c>
    </row>
    <row r="23">
      <c r="A23" s="24" t="inlineStr">
        <is>
          <t>العمالة والإيجار والمرافق</t>
        </is>
      </c>
      <c r="B23" s="25">
        <f>B11+B12+B14</f>
        <v/>
      </c>
      <c r="C23" s="26">
        <f>IF($B$26=0,"",B23/$B$26)</f>
        <v/>
      </c>
    </row>
    <row r="24">
      <c r="A24" s="24" t="inlineStr">
        <is>
          <t>إهلاك الصوب</t>
        </is>
      </c>
      <c r="B24" s="25">
        <f>B4*B13</f>
        <v/>
      </c>
      <c r="C24" s="26">
        <f>IF($B$26=0,"",B24/$B$26)</f>
        <v/>
      </c>
    </row>
    <row r="25">
      <c r="A25" s="24" t="inlineStr">
        <is>
          <t>تعبئة وعمولة</t>
        </is>
      </c>
      <c r="B25" s="25">
        <f>B19*B15+B20*B16</f>
        <v/>
      </c>
      <c r="C25" s="26">
        <f>IF($B$26=0,"",B25/$B$26)</f>
        <v/>
      </c>
    </row>
    <row r="26">
      <c r="A26" s="19" t="inlineStr">
        <is>
          <t>إجمالي التكلفة</t>
        </is>
      </c>
      <c r="B26" s="27">
        <f>SUM(B21:B25)</f>
        <v/>
      </c>
    </row>
    <row r="27">
      <c r="A27" s="19" t="inlineStr">
        <is>
          <t>صافي الربح</t>
        </is>
      </c>
      <c r="B27" s="27">
        <f>B20-B26</f>
        <v/>
      </c>
    </row>
    <row r="28">
      <c r="A28" s="24" t="inlineStr">
        <is>
          <t>تكلفة الكيلو</t>
        </is>
      </c>
      <c r="B28" s="28">
        <f>IF(B19=0,"",B26/B19)</f>
        <v/>
      </c>
    </row>
    <row r="29">
      <c r="A29" s="24" t="inlineStr">
        <is>
          <t>ربح الصوبة</t>
        </is>
      </c>
      <c r="B29" s="25">
        <f>IF(B4=0,"",B27/B4)</f>
        <v/>
      </c>
    </row>
    <row r="30">
      <c r="A30" s="24" t="inlineStr">
        <is>
          <t>سعر التعادل للكيلو</t>
        </is>
      </c>
      <c r="B30" s="28">
        <f>IF(B19=0,"",(B26-B20*B16)/(B19*(1-B16)))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8:B18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2026-10-30T04:07:01Z</dcterms:created>
  <dcterms:modified xmlns:dcterms="http://purl.org/dc/terms/" xmlns:xsi="http://www.w3.org/2001/XMLSchema-instance" xsi:type="dcterms:W3CDTF">2026-10-30T04:07:01Z</dcterms:modified>
</cp:coreProperties>
</file>