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سيارات" sheetId="3" state="visible" r:id="rId3"/>
  </sheets>
  <definedNames>
    <definedName name="_xlnm.Print_Area" localSheetId="2">'السيارات'!$A$1:$N$52</definedName>
  </definedNames>
  <calcPr calcId="124519" fullCalcOnLoad="1"/>
</workbook>
</file>

<file path=xl/styles.xml><?xml version="1.0" encoding="utf-8"?>
<styleSheet xmlns="http://schemas.openxmlformats.org/spreadsheetml/2006/main">
  <numFmts count="4">
    <numFmt numFmtId="164" formatCode="0.0%"/>
    <numFmt numFmtId="165" formatCode="dd/mm/yyyy"/>
    <numFmt numFmtId="166" formatCode="#,##0;[Red]-#,##0"/>
    <numFmt numFmtId="167"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66" fontId="10" fillId="0" borderId="2" applyAlignment="1" pivotButton="0" quotePrefix="0" xfId="0">
      <alignment horizontal="center" vertical="center"/>
    </xf>
    <xf numFmtId="164"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3" applyAlignment="1" pivotButton="0" quotePrefix="0" xfId="0">
      <alignment horizontal="right" vertical="center" wrapText="1"/>
    </xf>
    <xf numFmtId="0" fontId="16" fillId="5" borderId="3" pivotButton="0" quotePrefix="0" xfId="0"/>
    <xf numFmtId="166" fontId="16" fillId="5" borderId="3" applyAlignment="1" pivotButton="0" quotePrefix="0" xfId="0">
      <alignment horizontal="center" vertical="center"/>
    </xf>
    <xf numFmtId="0" fontId="10" fillId="0" borderId="2" applyAlignment="1" pivotButton="0" quotePrefix="0" xfId="0">
      <alignment horizontal="right" vertical="center" wrapText="1"/>
    </xf>
    <xf numFmtId="0" fontId="0" fillId="0" borderId="6" pivotButton="0" quotePrefix="0" xfId="0"/>
    <xf numFmtId="166" fontId="15" fillId="3" borderId="2" applyAlignment="1" pivotButton="0" quotePrefix="0" xfId="0">
      <alignment horizontal="center" vertical="center"/>
    </xf>
    <xf numFmtId="167" fontId="10" fillId="0" borderId="2" applyAlignment="1" pivotButton="0" quotePrefix="0" xfId="0">
      <alignment horizontal="center" vertical="center"/>
    </xf>
  </cellXfs>
  <cellStyles count="1">
    <cellStyle name="Normal" xfId="0" builtinId="0" hidden="0"/>
  </cellStyles>
  <dxfs count="4">
    <dxf>
      <font>
        <name val="Arial"/>
        <b val="1"/>
        <color rgb="00274E13"/>
      </font>
      <fill>
        <patternFill patternType="solid">
          <fgColor rgb="00D9EAD3"/>
        </patternFill>
      </fill>
    </dxf>
    <dxf>
      <font>
        <name val="Arial"/>
        <b val="1"/>
        <color rgb="0014213D"/>
      </font>
      <fill>
        <patternFill patternType="solid">
          <fgColor rgb="00DDE5F2"/>
        </patternFill>
      </fill>
    </dxf>
    <dxf>
      <font>
        <name val="Arial"/>
        <b val="1"/>
        <color rgb="007F6000"/>
      </font>
      <fill>
        <patternFill patternType="solid">
          <fgColor rgb="00FFEB9C"/>
        </patternFill>
      </fill>
    </dxf>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ربحية معرض السيارات المستعملة لكل سيارة</t>
        </is>
      </c>
    </row>
    <row r="2" ht="4" customHeight="1">
      <c r="A2" s="9" t="n"/>
    </row>
    <row r="4" ht="22" customHeight="1">
      <c r="B4" s="10" t="inlineStr">
        <is>
          <t>فكرة القالب</t>
        </is>
      </c>
    </row>
    <row r="5" ht="50" customHeight="1">
      <c r="A5" s="11" t="inlineStr">
        <is>
          <t>•</t>
        </is>
      </c>
      <c r="B5" s="12" t="inlineStr">
        <is>
          <t>لمعارض وتجار السيارات المستعملة: لكل سيارة تاريخ وسعر الشراء وتكاليف الإصلاح والدهان ورسوم النقل والترخيص وعمولة السمسار، وتاريخ وسعر البيع، فيحسب أيام بقائها في المعرض وتكلفة تمويلها خلال هذه المدة والتكلفة الكاملة والربح والهامش والحالة، مع ملخص للمبيعات وقيمة المخزون الحالي.</t>
        </is>
      </c>
    </row>
    <row r="6" ht="22" customHeight="1">
      <c r="B6" s="10" t="inlineStr">
        <is>
          <t>خطوات الاستخدام</t>
        </is>
      </c>
    </row>
    <row r="7" ht="34" customHeight="1">
      <c r="A7" s="11" t="inlineStr">
        <is>
          <t>•</t>
        </is>
      </c>
      <c r="B7" s="12" t="inlineStr">
        <is>
          <t>اكتب تكلفة التمويل السنوية (فائدة البنك أو العائد البديل لرأس مالك)، ثم سجّل كل سيارة عند شرائها، وأكمل تاريخ وسعر البيع عند بيعها.</t>
        </is>
      </c>
    </row>
    <row r="8" ht="22" customHeight="1">
      <c r="B8" s="10" t="inlineStr">
        <is>
          <t>ملاحظات</t>
        </is>
      </c>
    </row>
    <row r="9" ht="34" customHeight="1">
      <c r="A9" s="11" t="inlineStr">
        <is>
          <t>•</t>
        </is>
      </c>
      <c r="B9" s="12" t="inlineStr">
        <is>
          <t>كل يوم تقضيه السيارة في المعرض له تكلفة تمويل حتى لو كان رأس المال ملكك. السيارة الراكدة أكثر من 60 يومًا تحتاج مراجعة السعر. أيام السيارات غير المباعة تُحسب حتى تاريخ اليوم.</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N52"/>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1" customWidth="1" min="3" max="3"/>
    <col width="9" customWidth="1" min="4" max="4"/>
    <col width="9" customWidth="1" min="5" max="5"/>
    <col width="9" customWidth="1" min="6" max="6"/>
    <col width="11" customWidth="1" min="7" max="7"/>
    <col width="11" customWidth="1" min="8" max="8"/>
    <col width="7" customWidth="1" min="9" max="9"/>
    <col width="10" customWidth="1" min="10" max="10"/>
    <col width="11" customWidth="1" min="11" max="11"/>
    <col width="10" customWidth="1" min="12" max="12"/>
    <col width="9" customWidth="1" min="13" max="13"/>
    <col width="10" customWidth="1" min="14" max="14"/>
  </cols>
  <sheetData>
    <row r="1" ht="30" customHeight="1">
      <c r="A1" s="15" t="inlineStr">
        <is>
          <t>سيارات المعرض 2026</t>
        </is>
      </c>
      <c r="B1" s="16" t="n"/>
      <c r="C1" s="16" t="n"/>
      <c r="D1" s="16" t="n"/>
      <c r="E1" s="16" t="n"/>
      <c r="F1" s="16" t="n"/>
      <c r="G1" s="16" t="n"/>
      <c r="H1" s="16" t="n"/>
      <c r="I1" s="16" t="n"/>
      <c r="J1" s="16" t="n"/>
      <c r="K1" s="16" t="n"/>
      <c r="L1" s="16" t="n"/>
      <c r="M1" s="16" t="n"/>
      <c r="N1" s="16" t="n"/>
    </row>
    <row r="2" ht="30" customHeight="1">
      <c r="A2" s="17" t="inlineStr">
        <is>
          <t>الخلايا الصفراء للإدخال.</t>
        </is>
      </c>
    </row>
    <row r="3">
      <c r="A3" s="18" t="inlineStr">
        <is>
          <t>تكلفة التمويل السنوية</t>
        </is>
      </c>
      <c r="B3" s="19" t="n">
        <v>0.22</v>
      </c>
    </row>
    <row r="5" ht="36" customHeight="1">
      <c r="A5" s="20" t="inlineStr">
        <is>
          <t>السيارة</t>
        </is>
      </c>
      <c r="B5" s="20" t="inlineStr">
        <is>
          <t>تاريخ الشراء</t>
        </is>
      </c>
      <c r="C5" s="20" t="inlineStr">
        <is>
          <t>سعر الشراء</t>
        </is>
      </c>
      <c r="D5" s="20" t="inlineStr">
        <is>
          <t>إصلاح ودهان</t>
        </is>
      </c>
      <c r="E5" s="20" t="inlineStr">
        <is>
          <t>نقل وترخيص</t>
        </is>
      </c>
      <c r="F5" s="20" t="inlineStr">
        <is>
          <t>عمولة</t>
        </is>
      </c>
      <c r="G5" s="20" t="inlineStr">
        <is>
          <t>تاريخ البيع</t>
        </is>
      </c>
      <c r="H5" s="20" t="inlineStr">
        <is>
          <t>سعر البيع</t>
        </is>
      </c>
      <c r="I5" s="20" t="inlineStr">
        <is>
          <t>الأيام</t>
        </is>
      </c>
      <c r="J5" s="20" t="inlineStr">
        <is>
          <t>تكلفة التمويل</t>
        </is>
      </c>
      <c r="K5" s="20" t="inlineStr">
        <is>
          <t>التكلفة الكاملة</t>
        </is>
      </c>
      <c r="L5" s="20" t="inlineStr">
        <is>
          <t>الربح</t>
        </is>
      </c>
      <c r="M5" s="20" t="inlineStr">
        <is>
          <t>الهامش</t>
        </is>
      </c>
      <c r="N5" s="20" t="inlineStr">
        <is>
          <t>الحالة</t>
        </is>
      </c>
    </row>
    <row r="6">
      <c r="A6" s="21" t="inlineStr">
        <is>
          <t>هيونداي إلنترا 2019</t>
        </is>
      </c>
      <c r="B6" s="22" t="n">
        <v>46239</v>
      </c>
      <c r="C6" s="23" t="n">
        <v>520000</v>
      </c>
      <c r="D6" s="23" t="n">
        <v>18000</v>
      </c>
      <c r="E6" s="23" t="n">
        <v>6000</v>
      </c>
      <c r="F6" s="23" t="n">
        <v>5000</v>
      </c>
      <c r="G6" s="22" t="n">
        <v>46275</v>
      </c>
      <c r="H6" s="23" t="n">
        <v>585000</v>
      </c>
      <c r="I6" s="24">
        <f>IF(A6="","",IF(G6="",TODAY()-B6,G6-B6))</f>
        <v/>
      </c>
      <c r="J6" s="24">
        <f>IF(A6="","",(N(C6)+N(D6)+N(E6)+N(F6))*$B$3*I6/365)</f>
        <v/>
      </c>
      <c r="K6" s="24">
        <f>IF(A6="","",N(C6)+N(D6)+N(E6)+N(F6)+J6)</f>
        <v/>
      </c>
      <c r="L6" s="24">
        <f>IF(OR(A6="",H6=""),"",N(H6)-K6)</f>
        <v/>
      </c>
      <c r="M6" s="25">
        <f>IF(OR(L6="",N(H6)=0),"",L6/H6)</f>
        <v/>
      </c>
      <c r="N6" s="26">
        <f>IF(A6="","",IF(H6="","في المعرض","مباع"))</f>
        <v/>
      </c>
    </row>
    <row r="7">
      <c r="A7" s="21" t="inlineStr">
        <is>
          <t>تويوتا كورولا 2018</t>
        </is>
      </c>
      <c r="B7" s="22" t="n">
        <v>46254</v>
      </c>
      <c r="C7" s="23" t="n">
        <v>610000</v>
      </c>
      <c r="D7" s="23" t="n">
        <v>12000</v>
      </c>
      <c r="E7" s="23" t="n">
        <v>6000</v>
      </c>
      <c r="F7" s="23" t="n">
        <v>6000</v>
      </c>
      <c r="G7" s="22" t="n">
        <v>46297</v>
      </c>
      <c r="H7" s="23" t="n">
        <v>668000</v>
      </c>
      <c r="I7" s="24">
        <f>IF(A7="","",IF(G7="",TODAY()-B7,G7-B7))</f>
        <v/>
      </c>
      <c r="J7" s="24">
        <f>IF(A7="","",(N(C7)+N(D7)+N(E7)+N(F7))*$B$3*I7/365)</f>
        <v/>
      </c>
      <c r="K7" s="24">
        <f>IF(A7="","",N(C7)+N(D7)+N(E7)+N(F7)+J7)</f>
        <v/>
      </c>
      <c r="L7" s="24">
        <f>IF(OR(A7="",H7=""),"",N(H7)-K7)</f>
        <v/>
      </c>
      <c r="M7" s="25">
        <f>IF(OR(L7="",N(H7)=0),"",L7/H7)</f>
        <v/>
      </c>
      <c r="N7" s="26">
        <f>IF(A7="","",IF(H7="","في المعرض","مباع"))</f>
        <v/>
      </c>
    </row>
    <row r="8">
      <c r="A8" s="21" t="inlineStr">
        <is>
          <t>نيسان صني 2020</t>
        </is>
      </c>
      <c r="B8" s="22" t="n">
        <v>46266</v>
      </c>
      <c r="C8" s="23" t="n">
        <v>430000</v>
      </c>
      <c r="D8" s="23" t="n">
        <v>9000</v>
      </c>
      <c r="E8" s="23" t="n">
        <v>5000</v>
      </c>
      <c r="F8" s="23" t="n">
        <v>4000</v>
      </c>
      <c r="G8" s="22" t="n">
        <v>46290</v>
      </c>
      <c r="H8" s="23" t="n">
        <v>472000</v>
      </c>
      <c r="I8" s="24">
        <f>IF(A8="","",IF(G8="",TODAY()-B8,G8-B8))</f>
        <v/>
      </c>
      <c r="J8" s="24">
        <f>IF(A8="","",(N(C8)+N(D8)+N(E8)+N(F8))*$B$3*I8/365)</f>
        <v/>
      </c>
      <c r="K8" s="24">
        <f>IF(A8="","",N(C8)+N(D8)+N(E8)+N(F8)+J8)</f>
        <v/>
      </c>
      <c r="L8" s="24">
        <f>IF(OR(A8="",H8=""),"",N(H8)-K8)</f>
        <v/>
      </c>
      <c r="M8" s="25">
        <f>IF(OR(L8="",N(H8)=0),"",L8/H8)</f>
        <v/>
      </c>
      <c r="N8" s="26">
        <f>IF(A8="","",IF(H8="","في المعرض","مباع"))</f>
        <v/>
      </c>
    </row>
    <row r="9">
      <c r="A9" s="21" t="inlineStr">
        <is>
          <t>كيا سيراتو 2017</t>
        </is>
      </c>
      <c r="B9" s="22" t="n">
        <v>46218</v>
      </c>
      <c r="C9" s="23" t="n">
        <v>455000</v>
      </c>
      <c r="D9" s="23" t="n">
        <v>25000</v>
      </c>
      <c r="E9" s="23" t="n">
        <v>6000</v>
      </c>
      <c r="F9" s="23" t="n">
        <v>4000</v>
      </c>
      <c r="G9" s="22" t="n">
        <v>46315</v>
      </c>
      <c r="H9" s="23" t="n">
        <v>535000</v>
      </c>
      <c r="I9" s="24">
        <f>IF(A9="","",IF(G9="",TODAY()-B9,G9-B9))</f>
        <v/>
      </c>
      <c r="J9" s="24">
        <f>IF(A9="","",(N(C9)+N(D9)+N(E9)+N(F9))*$B$3*I9/365)</f>
        <v/>
      </c>
      <c r="K9" s="24">
        <f>IF(A9="","",N(C9)+N(D9)+N(E9)+N(F9)+J9)</f>
        <v/>
      </c>
      <c r="L9" s="24">
        <f>IF(OR(A9="",H9=""),"",N(H9)-K9)</f>
        <v/>
      </c>
      <c r="M9" s="25">
        <f>IF(OR(L9="",N(H9)=0),"",L9/H9)</f>
        <v/>
      </c>
      <c r="N9" s="26">
        <f>IF(A9="","",IF(H9="","في المعرض","مباع"))</f>
        <v/>
      </c>
    </row>
    <row r="10">
      <c r="A10" s="21" t="inlineStr">
        <is>
          <t>شيفروليه أوبترا 2019</t>
        </is>
      </c>
      <c r="B10" s="22" t="n">
        <v>46280</v>
      </c>
      <c r="C10" s="23" t="n">
        <v>380000</v>
      </c>
      <c r="D10" s="23" t="n">
        <v>15000</v>
      </c>
      <c r="E10" s="23" t="n">
        <v>5000</v>
      </c>
      <c r="F10" s="23" t="n">
        <v>3000</v>
      </c>
      <c r="G10" s="22" t="n"/>
      <c r="H10" s="23" t="n"/>
      <c r="I10" s="24">
        <f>IF(A10="","",IF(G10="",TODAY()-B10,G10-B10))</f>
        <v/>
      </c>
      <c r="J10" s="24">
        <f>IF(A10="","",(N(C10)+N(D10)+N(E10)+N(F10))*$B$3*I10/365)</f>
        <v/>
      </c>
      <c r="K10" s="24">
        <f>IF(A10="","",N(C10)+N(D10)+N(E10)+N(F10)+J10)</f>
        <v/>
      </c>
      <c r="L10" s="24">
        <f>IF(OR(A10="",H10=""),"",N(H10)-K10)</f>
        <v/>
      </c>
      <c r="M10" s="25">
        <f>IF(OR(L10="",N(H10)=0),"",L10/H10)</f>
        <v/>
      </c>
      <c r="N10" s="26">
        <f>IF(A10="","",IF(H10="","في المعرض","مباع"))</f>
        <v/>
      </c>
    </row>
    <row r="11">
      <c r="A11" s="21" t="inlineStr">
        <is>
          <t>ميتسوبيشي لانسر 2016</t>
        </is>
      </c>
      <c r="B11" s="22" t="n">
        <v>46296</v>
      </c>
      <c r="C11" s="23" t="n">
        <v>340000</v>
      </c>
      <c r="D11" s="23" t="n">
        <v>20000</v>
      </c>
      <c r="E11" s="23" t="n">
        <v>5000</v>
      </c>
      <c r="F11" s="23" t="n">
        <v>3000</v>
      </c>
      <c r="G11" s="22" t="n"/>
      <c r="H11" s="23" t="n"/>
      <c r="I11" s="24">
        <f>IF(A11="","",IF(G11="",TODAY()-B11,G11-B11))</f>
        <v/>
      </c>
      <c r="J11" s="24">
        <f>IF(A11="","",(N(C11)+N(D11)+N(E11)+N(F11))*$B$3*I11/365)</f>
        <v/>
      </c>
      <c r="K11" s="24">
        <f>IF(A11="","",N(C11)+N(D11)+N(E11)+N(F11)+J11)</f>
        <v/>
      </c>
      <c r="L11" s="24">
        <f>IF(OR(A11="",H11=""),"",N(H11)-K11)</f>
        <v/>
      </c>
      <c r="M11" s="25">
        <f>IF(OR(L11="",N(H11)=0),"",L11/H11)</f>
        <v/>
      </c>
      <c r="N11" s="26">
        <f>IF(A11="","",IF(H11="","في المعرض","مباع"))</f>
        <v/>
      </c>
    </row>
    <row r="12">
      <c r="A12" s="21" t="n"/>
      <c r="B12" s="22" t="n"/>
      <c r="C12" s="23" t="n"/>
      <c r="D12" s="23" t="n"/>
      <c r="E12" s="23" t="n"/>
      <c r="F12" s="23" t="n"/>
      <c r="G12" s="22" t="n"/>
      <c r="H12" s="23" t="n"/>
      <c r="I12" s="24">
        <f>IF(A12="","",IF(G12="",TODAY()-B12,G12-B12))</f>
        <v/>
      </c>
      <c r="J12" s="24">
        <f>IF(A12="","",(N(C12)+N(D12)+N(E12)+N(F12))*$B$3*I12/365)</f>
        <v/>
      </c>
      <c r="K12" s="24">
        <f>IF(A12="","",N(C12)+N(D12)+N(E12)+N(F12)+J12)</f>
        <v/>
      </c>
      <c r="L12" s="24">
        <f>IF(OR(A12="",H12=""),"",N(H12)-K12)</f>
        <v/>
      </c>
      <c r="M12" s="25">
        <f>IF(OR(L12="",N(H12)=0),"",L12/H12)</f>
        <v/>
      </c>
      <c r="N12" s="26">
        <f>IF(A12="","",IF(H12="","في المعرض","مباع"))</f>
        <v/>
      </c>
    </row>
    <row r="13">
      <c r="A13" s="21" t="n"/>
      <c r="B13" s="22" t="n"/>
      <c r="C13" s="23" t="n"/>
      <c r="D13" s="23" t="n"/>
      <c r="E13" s="23" t="n"/>
      <c r="F13" s="23" t="n"/>
      <c r="G13" s="22" t="n"/>
      <c r="H13" s="23" t="n"/>
      <c r="I13" s="24">
        <f>IF(A13="","",IF(G13="",TODAY()-B13,G13-B13))</f>
        <v/>
      </c>
      <c r="J13" s="24">
        <f>IF(A13="","",(N(C13)+N(D13)+N(E13)+N(F13))*$B$3*I13/365)</f>
        <v/>
      </c>
      <c r="K13" s="24">
        <f>IF(A13="","",N(C13)+N(D13)+N(E13)+N(F13)+J13)</f>
        <v/>
      </c>
      <c r="L13" s="24">
        <f>IF(OR(A13="",H13=""),"",N(H13)-K13)</f>
        <v/>
      </c>
      <c r="M13" s="25">
        <f>IF(OR(L13="",N(H13)=0),"",L13/H13)</f>
        <v/>
      </c>
      <c r="N13" s="26">
        <f>IF(A13="","",IF(H13="","في المعرض","مباع"))</f>
        <v/>
      </c>
    </row>
    <row r="14">
      <c r="A14" s="21" t="n"/>
      <c r="B14" s="22" t="n"/>
      <c r="C14" s="23" t="n"/>
      <c r="D14" s="23" t="n"/>
      <c r="E14" s="23" t="n"/>
      <c r="F14" s="23" t="n"/>
      <c r="G14" s="22" t="n"/>
      <c r="H14" s="23" t="n"/>
      <c r="I14" s="24">
        <f>IF(A14="","",IF(G14="",TODAY()-B14,G14-B14))</f>
        <v/>
      </c>
      <c r="J14" s="24">
        <f>IF(A14="","",(N(C14)+N(D14)+N(E14)+N(F14))*$B$3*I14/365)</f>
        <v/>
      </c>
      <c r="K14" s="24">
        <f>IF(A14="","",N(C14)+N(D14)+N(E14)+N(F14)+J14)</f>
        <v/>
      </c>
      <c r="L14" s="24">
        <f>IF(OR(A14="",H14=""),"",N(H14)-K14)</f>
        <v/>
      </c>
      <c r="M14" s="25">
        <f>IF(OR(L14="",N(H14)=0),"",L14/H14)</f>
        <v/>
      </c>
      <c r="N14" s="26">
        <f>IF(A14="","",IF(H14="","في المعرض","مباع"))</f>
        <v/>
      </c>
    </row>
    <row r="15">
      <c r="A15" s="21" t="n"/>
      <c r="B15" s="22" t="n"/>
      <c r="C15" s="23" t="n"/>
      <c r="D15" s="23" t="n"/>
      <c r="E15" s="23" t="n"/>
      <c r="F15" s="23" t="n"/>
      <c r="G15" s="22" t="n"/>
      <c r="H15" s="23" t="n"/>
      <c r="I15" s="24">
        <f>IF(A15="","",IF(G15="",TODAY()-B15,G15-B15))</f>
        <v/>
      </c>
      <c r="J15" s="24">
        <f>IF(A15="","",(N(C15)+N(D15)+N(E15)+N(F15))*$B$3*I15/365)</f>
        <v/>
      </c>
      <c r="K15" s="24">
        <f>IF(A15="","",N(C15)+N(D15)+N(E15)+N(F15)+J15)</f>
        <v/>
      </c>
      <c r="L15" s="24">
        <f>IF(OR(A15="",H15=""),"",N(H15)-K15)</f>
        <v/>
      </c>
      <c r="M15" s="25">
        <f>IF(OR(L15="",N(H15)=0),"",L15/H15)</f>
        <v/>
      </c>
      <c r="N15" s="26">
        <f>IF(A15="","",IF(H15="","في المعرض","مباع"))</f>
        <v/>
      </c>
    </row>
    <row r="16">
      <c r="A16" s="21" t="n"/>
      <c r="B16" s="22" t="n"/>
      <c r="C16" s="23" t="n"/>
      <c r="D16" s="23" t="n"/>
      <c r="E16" s="23" t="n"/>
      <c r="F16" s="23" t="n"/>
      <c r="G16" s="22" t="n"/>
      <c r="H16" s="23" t="n"/>
      <c r="I16" s="24">
        <f>IF(A16="","",IF(G16="",TODAY()-B16,G16-B16))</f>
        <v/>
      </c>
      <c r="J16" s="24">
        <f>IF(A16="","",(N(C16)+N(D16)+N(E16)+N(F16))*$B$3*I16/365)</f>
        <v/>
      </c>
      <c r="K16" s="24">
        <f>IF(A16="","",N(C16)+N(D16)+N(E16)+N(F16)+J16)</f>
        <v/>
      </c>
      <c r="L16" s="24">
        <f>IF(OR(A16="",H16=""),"",N(H16)-K16)</f>
        <v/>
      </c>
      <c r="M16" s="25">
        <f>IF(OR(L16="",N(H16)=0),"",L16/H16)</f>
        <v/>
      </c>
      <c r="N16" s="26">
        <f>IF(A16="","",IF(H16="","في المعرض","مباع"))</f>
        <v/>
      </c>
    </row>
    <row r="17">
      <c r="A17" s="21" t="n"/>
      <c r="B17" s="22" t="n"/>
      <c r="C17" s="23" t="n"/>
      <c r="D17" s="23" t="n"/>
      <c r="E17" s="23" t="n"/>
      <c r="F17" s="23" t="n"/>
      <c r="G17" s="22" t="n"/>
      <c r="H17" s="23" t="n"/>
      <c r="I17" s="24">
        <f>IF(A17="","",IF(G17="",TODAY()-B17,G17-B17))</f>
        <v/>
      </c>
      <c r="J17" s="24">
        <f>IF(A17="","",(N(C17)+N(D17)+N(E17)+N(F17))*$B$3*I17/365)</f>
        <v/>
      </c>
      <c r="K17" s="24">
        <f>IF(A17="","",N(C17)+N(D17)+N(E17)+N(F17)+J17)</f>
        <v/>
      </c>
      <c r="L17" s="24">
        <f>IF(OR(A17="",H17=""),"",N(H17)-K17)</f>
        <v/>
      </c>
      <c r="M17" s="25">
        <f>IF(OR(L17="",N(H17)=0),"",L17/H17)</f>
        <v/>
      </c>
      <c r="N17" s="26">
        <f>IF(A17="","",IF(H17="","في المعرض","مباع"))</f>
        <v/>
      </c>
    </row>
    <row r="18">
      <c r="A18" s="21" t="n"/>
      <c r="B18" s="22" t="n"/>
      <c r="C18" s="23" t="n"/>
      <c r="D18" s="23" t="n"/>
      <c r="E18" s="23" t="n"/>
      <c r="F18" s="23" t="n"/>
      <c r="G18" s="22" t="n"/>
      <c r="H18" s="23" t="n"/>
      <c r="I18" s="24">
        <f>IF(A18="","",IF(G18="",TODAY()-B18,G18-B18))</f>
        <v/>
      </c>
      <c r="J18" s="24">
        <f>IF(A18="","",(N(C18)+N(D18)+N(E18)+N(F18))*$B$3*I18/365)</f>
        <v/>
      </c>
      <c r="K18" s="24">
        <f>IF(A18="","",N(C18)+N(D18)+N(E18)+N(F18)+J18)</f>
        <v/>
      </c>
      <c r="L18" s="24">
        <f>IF(OR(A18="",H18=""),"",N(H18)-K18)</f>
        <v/>
      </c>
      <c r="M18" s="25">
        <f>IF(OR(L18="",N(H18)=0),"",L18/H18)</f>
        <v/>
      </c>
      <c r="N18" s="26">
        <f>IF(A18="","",IF(H18="","في المعرض","مباع"))</f>
        <v/>
      </c>
    </row>
    <row r="19">
      <c r="A19" s="21" t="n"/>
      <c r="B19" s="22" t="n"/>
      <c r="C19" s="23" t="n"/>
      <c r="D19" s="23" t="n"/>
      <c r="E19" s="23" t="n"/>
      <c r="F19" s="23" t="n"/>
      <c r="G19" s="22" t="n"/>
      <c r="H19" s="23" t="n"/>
      <c r="I19" s="24">
        <f>IF(A19="","",IF(G19="",TODAY()-B19,G19-B19))</f>
        <v/>
      </c>
      <c r="J19" s="24">
        <f>IF(A19="","",(N(C19)+N(D19)+N(E19)+N(F19))*$B$3*I19/365)</f>
        <v/>
      </c>
      <c r="K19" s="24">
        <f>IF(A19="","",N(C19)+N(D19)+N(E19)+N(F19)+J19)</f>
        <v/>
      </c>
      <c r="L19" s="24">
        <f>IF(OR(A19="",H19=""),"",N(H19)-K19)</f>
        <v/>
      </c>
      <c r="M19" s="25">
        <f>IF(OR(L19="",N(H19)=0),"",L19/H19)</f>
        <v/>
      </c>
      <c r="N19" s="26">
        <f>IF(A19="","",IF(H19="","في المعرض","مباع"))</f>
        <v/>
      </c>
    </row>
    <row r="20">
      <c r="A20" s="21" t="n"/>
      <c r="B20" s="22" t="n"/>
      <c r="C20" s="23" t="n"/>
      <c r="D20" s="23" t="n"/>
      <c r="E20" s="23" t="n"/>
      <c r="F20" s="23" t="n"/>
      <c r="G20" s="22" t="n"/>
      <c r="H20" s="23" t="n"/>
      <c r="I20" s="24">
        <f>IF(A20="","",IF(G20="",TODAY()-B20,G20-B20))</f>
        <v/>
      </c>
      <c r="J20" s="24">
        <f>IF(A20="","",(N(C20)+N(D20)+N(E20)+N(F20))*$B$3*I20/365)</f>
        <v/>
      </c>
      <c r="K20" s="24">
        <f>IF(A20="","",N(C20)+N(D20)+N(E20)+N(F20)+J20)</f>
        <v/>
      </c>
      <c r="L20" s="24">
        <f>IF(OR(A20="",H20=""),"",N(H20)-K20)</f>
        <v/>
      </c>
      <c r="M20" s="25">
        <f>IF(OR(L20="",N(H20)=0),"",L20/H20)</f>
        <v/>
      </c>
      <c r="N20" s="26">
        <f>IF(A20="","",IF(H20="","في المعرض","مباع"))</f>
        <v/>
      </c>
    </row>
    <row r="21">
      <c r="A21" s="21" t="n"/>
      <c r="B21" s="22" t="n"/>
      <c r="C21" s="23" t="n"/>
      <c r="D21" s="23" t="n"/>
      <c r="E21" s="23" t="n"/>
      <c r="F21" s="23" t="n"/>
      <c r="G21" s="22" t="n"/>
      <c r="H21" s="23" t="n"/>
      <c r="I21" s="24">
        <f>IF(A21="","",IF(G21="",TODAY()-B21,G21-B21))</f>
        <v/>
      </c>
      <c r="J21" s="24">
        <f>IF(A21="","",(N(C21)+N(D21)+N(E21)+N(F21))*$B$3*I21/365)</f>
        <v/>
      </c>
      <c r="K21" s="24">
        <f>IF(A21="","",N(C21)+N(D21)+N(E21)+N(F21)+J21)</f>
        <v/>
      </c>
      <c r="L21" s="24">
        <f>IF(OR(A21="",H21=""),"",N(H21)-K21)</f>
        <v/>
      </c>
      <c r="M21" s="25">
        <f>IF(OR(L21="",N(H21)=0),"",L21/H21)</f>
        <v/>
      </c>
      <c r="N21" s="26">
        <f>IF(A21="","",IF(H21="","في المعرض","مباع"))</f>
        <v/>
      </c>
    </row>
    <row r="22">
      <c r="A22" s="21" t="n"/>
      <c r="B22" s="22" t="n"/>
      <c r="C22" s="23" t="n"/>
      <c r="D22" s="23" t="n"/>
      <c r="E22" s="23" t="n"/>
      <c r="F22" s="23" t="n"/>
      <c r="G22" s="22" t="n"/>
      <c r="H22" s="23" t="n"/>
      <c r="I22" s="24">
        <f>IF(A22="","",IF(G22="",TODAY()-B22,G22-B22))</f>
        <v/>
      </c>
      <c r="J22" s="24">
        <f>IF(A22="","",(N(C22)+N(D22)+N(E22)+N(F22))*$B$3*I22/365)</f>
        <v/>
      </c>
      <c r="K22" s="24">
        <f>IF(A22="","",N(C22)+N(D22)+N(E22)+N(F22)+J22)</f>
        <v/>
      </c>
      <c r="L22" s="24">
        <f>IF(OR(A22="",H22=""),"",N(H22)-K22)</f>
        <v/>
      </c>
      <c r="M22" s="25">
        <f>IF(OR(L22="",N(H22)=0),"",L22/H22)</f>
        <v/>
      </c>
      <c r="N22" s="26">
        <f>IF(A22="","",IF(H22="","في المعرض","مباع"))</f>
        <v/>
      </c>
    </row>
    <row r="23">
      <c r="A23" s="21" t="n"/>
      <c r="B23" s="22" t="n"/>
      <c r="C23" s="23" t="n"/>
      <c r="D23" s="23" t="n"/>
      <c r="E23" s="23" t="n"/>
      <c r="F23" s="23" t="n"/>
      <c r="G23" s="22" t="n"/>
      <c r="H23" s="23" t="n"/>
      <c r="I23" s="24">
        <f>IF(A23="","",IF(G23="",TODAY()-B23,G23-B23))</f>
        <v/>
      </c>
      <c r="J23" s="24">
        <f>IF(A23="","",(N(C23)+N(D23)+N(E23)+N(F23))*$B$3*I23/365)</f>
        <v/>
      </c>
      <c r="K23" s="24">
        <f>IF(A23="","",N(C23)+N(D23)+N(E23)+N(F23)+J23)</f>
        <v/>
      </c>
      <c r="L23" s="24">
        <f>IF(OR(A23="",H23=""),"",N(H23)-K23)</f>
        <v/>
      </c>
      <c r="M23" s="25">
        <f>IF(OR(L23="",N(H23)=0),"",L23/H23)</f>
        <v/>
      </c>
      <c r="N23" s="26">
        <f>IF(A23="","",IF(H23="","في المعرض","مباع"))</f>
        <v/>
      </c>
    </row>
    <row r="24">
      <c r="A24" s="21" t="n"/>
      <c r="B24" s="22" t="n"/>
      <c r="C24" s="23" t="n"/>
      <c r="D24" s="23" t="n"/>
      <c r="E24" s="23" t="n"/>
      <c r="F24" s="23" t="n"/>
      <c r="G24" s="22" t="n"/>
      <c r="H24" s="23" t="n"/>
      <c r="I24" s="24">
        <f>IF(A24="","",IF(G24="",TODAY()-B24,G24-B24))</f>
        <v/>
      </c>
      <c r="J24" s="24">
        <f>IF(A24="","",(N(C24)+N(D24)+N(E24)+N(F24))*$B$3*I24/365)</f>
        <v/>
      </c>
      <c r="K24" s="24">
        <f>IF(A24="","",N(C24)+N(D24)+N(E24)+N(F24)+J24)</f>
        <v/>
      </c>
      <c r="L24" s="24">
        <f>IF(OR(A24="",H24=""),"",N(H24)-K24)</f>
        <v/>
      </c>
      <c r="M24" s="25">
        <f>IF(OR(L24="",N(H24)=0),"",L24/H24)</f>
        <v/>
      </c>
      <c r="N24" s="26">
        <f>IF(A24="","",IF(H24="","في المعرض","مباع"))</f>
        <v/>
      </c>
    </row>
    <row r="25">
      <c r="A25" s="21" t="n"/>
      <c r="B25" s="22" t="n"/>
      <c r="C25" s="23" t="n"/>
      <c r="D25" s="23" t="n"/>
      <c r="E25" s="23" t="n"/>
      <c r="F25" s="23" t="n"/>
      <c r="G25" s="22" t="n"/>
      <c r="H25" s="23" t="n"/>
      <c r="I25" s="24">
        <f>IF(A25="","",IF(G25="",TODAY()-B25,G25-B25))</f>
        <v/>
      </c>
      <c r="J25" s="24">
        <f>IF(A25="","",(N(C25)+N(D25)+N(E25)+N(F25))*$B$3*I25/365)</f>
        <v/>
      </c>
      <c r="K25" s="24">
        <f>IF(A25="","",N(C25)+N(D25)+N(E25)+N(F25)+J25)</f>
        <v/>
      </c>
      <c r="L25" s="24">
        <f>IF(OR(A25="",H25=""),"",N(H25)-K25)</f>
        <v/>
      </c>
      <c r="M25" s="25">
        <f>IF(OR(L25="",N(H25)=0),"",L25/H25)</f>
        <v/>
      </c>
      <c r="N25" s="26">
        <f>IF(A25="","",IF(H25="","في المعرض","مباع"))</f>
        <v/>
      </c>
    </row>
    <row r="26">
      <c r="A26" s="21" t="n"/>
      <c r="B26" s="22" t="n"/>
      <c r="C26" s="23" t="n"/>
      <c r="D26" s="23" t="n"/>
      <c r="E26" s="23" t="n"/>
      <c r="F26" s="23" t="n"/>
      <c r="G26" s="22" t="n"/>
      <c r="H26" s="23" t="n"/>
      <c r="I26" s="24">
        <f>IF(A26="","",IF(G26="",TODAY()-B26,G26-B26))</f>
        <v/>
      </c>
      <c r="J26" s="24">
        <f>IF(A26="","",(N(C26)+N(D26)+N(E26)+N(F26))*$B$3*I26/365)</f>
        <v/>
      </c>
      <c r="K26" s="24">
        <f>IF(A26="","",N(C26)+N(D26)+N(E26)+N(F26)+J26)</f>
        <v/>
      </c>
      <c r="L26" s="24">
        <f>IF(OR(A26="",H26=""),"",N(H26)-K26)</f>
        <v/>
      </c>
      <c r="M26" s="25">
        <f>IF(OR(L26="",N(H26)=0),"",L26/H26)</f>
        <v/>
      </c>
      <c r="N26" s="26">
        <f>IF(A26="","",IF(H26="","في المعرض","مباع"))</f>
        <v/>
      </c>
    </row>
    <row r="27">
      <c r="A27" s="21" t="n"/>
      <c r="B27" s="22" t="n"/>
      <c r="C27" s="23" t="n"/>
      <c r="D27" s="23" t="n"/>
      <c r="E27" s="23" t="n"/>
      <c r="F27" s="23" t="n"/>
      <c r="G27" s="22" t="n"/>
      <c r="H27" s="23" t="n"/>
      <c r="I27" s="24">
        <f>IF(A27="","",IF(G27="",TODAY()-B27,G27-B27))</f>
        <v/>
      </c>
      <c r="J27" s="24">
        <f>IF(A27="","",(N(C27)+N(D27)+N(E27)+N(F27))*$B$3*I27/365)</f>
        <v/>
      </c>
      <c r="K27" s="24">
        <f>IF(A27="","",N(C27)+N(D27)+N(E27)+N(F27)+J27)</f>
        <v/>
      </c>
      <c r="L27" s="24">
        <f>IF(OR(A27="",H27=""),"",N(H27)-K27)</f>
        <v/>
      </c>
      <c r="M27" s="25">
        <f>IF(OR(L27="",N(H27)=0),"",L27/H27)</f>
        <v/>
      </c>
      <c r="N27" s="26">
        <f>IF(A27="","",IF(H27="","في المعرض","مباع"))</f>
        <v/>
      </c>
    </row>
    <row r="28">
      <c r="A28" s="21" t="n"/>
      <c r="B28" s="22" t="n"/>
      <c r="C28" s="23" t="n"/>
      <c r="D28" s="23" t="n"/>
      <c r="E28" s="23" t="n"/>
      <c r="F28" s="23" t="n"/>
      <c r="G28" s="22" t="n"/>
      <c r="H28" s="23" t="n"/>
      <c r="I28" s="24">
        <f>IF(A28="","",IF(G28="",TODAY()-B28,G28-B28))</f>
        <v/>
      </c>
      <c r="J28" s="24">
        <f>IF(A28="","",(N(C28)+N(D28)+N(E28)+N(F28))*$B$3*I28/365)</f>
        <v/>
      </c>
      <c r="K28" s="24">
        <f>IF(A28="","",N(C28)+N(D28)+N(E28)+N(F28)+J28)</f>
        <v/>
      </c>
      <c r="L28" s="24">
        <f>IF(OR(A28="",H28=""),"",N(H28)-K28)</f>
        <v/>
      </c>
      <c r="M28" s="25">
        <f>IF(OR(L28="",N(H28)=0),"",L28/H28)</f>
        <v/>
      </c>
      <c r="N28" s="26">
        <f>IF(A28="","",IF(H28="","في المعرض","مباع"))</f>
        <v/>
      </c>
    </row>
    <row r="29">
      <c r="A29" s="21" t="n"/>
      <c r="B29" s="22" t="n"/>
      <c r="C29" s="23" t="n"/>
      <c r="D29" s="23" t="n"/>
      <c r="E29" s="23" t="n"/>
      <c r="F29" s="23" t="n"/>
      <c r="G29" s="22" t="n"/>
      <c r="H29" s="23" t="n"/>
      <c r="I29" s="24">
        <f>IF(A29="","",IF(G29="",TODAY()-B29,G29-B29))</f>
        <v/>
      </c>
      <c r="J29" s="24">
        <f>IF(A29="","",(N(C29)+N(D29)+N(E29)+N(F29))*$B$3*I29/365)</f>
        <v/>
      </c>
      <c r="K29" s="24">
        <f>IF(A29="","",N(C29)+N(D29)+N(E29)+N(F29)+J29)</f>
        <v/>
      </c>
      <c r="L29" s="24">
        <f>IF(OR(A29="",H29=""),"",N(H29)-K29)</f>
        <v/>
      </c>
      <c r="M29" s="25">
        <f>IF(OR(L29="",N(H29)=0),"",L29/H29)</f>
        <v/>
      </c>
      <c r="N29" s="26">
        <f>IF(A29="","",IF(H29="","في المعرض","مباع"))</f>
        <v/>
      </c>
    </row>
    <row r="30">
      <c r="A30" s="21" t="n"/>
      <c r="B30" s="22" t="n"/>
      <c r="C30" s="23" t="n"/>
      <c r="D30" s="23" t="n"/>
      <c r="E30" s="23" t="n"/>
      <c r="F30" s="23" t="n"/>
      <c r="G30" s="22" t="n"/>
      <c r="H30" s="23" t="n"/>
      <c r="I30" s="24">
        <f>IF(A30="","",IF(G30="",TODAY()-B30,G30-B30))</f>
        <v/>
      </c>
      <c r="J30" s="24">
        <f>IF(A30="","",(N(C30)+N(D30)+N(E30)+N(F30))*$B$3*I30/365)</f>
        <v/>
      </c>
      <c r="K30" s="24">
        <f>IF(A30="","",N(C30)+N(D30)+N(E30)+N(F30)+J30)</f>
        <v/>
      </c>
      <c r="L30" s="24">
        <f>IF(OR(A30="",H30=""),"",N(H30)-K30)</f>
        <v/>
      </c>
      <c r="M30" s="25">
        <f>IF(OR(L30="",N(H30)=0),"",L30/H30)</f>
        <v/>
      </c>
      <c r="N30" s="26">
        <f>IF(A30="","",IF(H30="","في المعرض","مباع"))</f>
        <v/>
      </c>
    </row>
    <row r="31">
      <c r="A31" s="21" t="n"/>
      <c r="B31" s="22" t="n"/>
      <c r="C31" s="23" t="n"/>
      <c r="D31" s="23" t="n"/>
      <c r="E31" s="23" t="n"/>
      <c r="F31" s="23" t="n"/>
      <c r="G31" s="22" t="n"/>
      <c r="H31" s="23" t="n"/>
      <c r="I31" s="24">
        <f>IF(A31="","",IF(G31="",TODAY()-B31,G31-B31))</f>
        <v/>
      </c>
      <c r="J31" s="24">
        <f>IF(A31="","",(N(C31)+N(D31)+N(E31)+N(F31))*$B$3*I31/365)</f>
        <v/>
      </c>
      <c r="K31" s="24">
        <f>IF(A31="","",N(C31)+N(D31)+N(E31)+N(F31)+J31)</f>
        <v/>
      </c>
      <c r="L31" s="24">
        <f>IF(OR(A31="",H31=""),"",N(H31)-K31)</f>
        <v/>
      </c>
      <c r="M31" s="25">
        <f>IF(OR(L31="",N(H31)=0),"",L31/H31)</f>
        <v/>
      </c>
      <c r="N31" s="26">
        <f>IF(A31="","",IF(H31="","في المعرض","مباع"))</f>
        <v/>
      </c>
    </row>
    <row r="32">
      <c r="A32" s="21" t="n"/>
      <c r="B32" s="22" t="n"/>
      <c r="C32" s="23" t="n"/>
      <c r="D32" s="23" t="n"/>
      <c r="E32" s="23" t="n"/>
      <c r="F32" s="23" t="n"/>
      <c r="G32" s="22" t="n"/>
      <c r="H32" s="23" t="n"/>
      <c r="I32" s="24">
        <f>IF(A32="","",IF(G32="",TODAY()-B32,G32-B32))</f>
        <v/>
      </c>
      <c r="J32" s="24">
        <f>IF(A32="","",(N(C32)+N(D32)+N(E32)+N(F32))*$B$3*I32/365)</f>
        <v/>
      </c>
      <c r="K32" s="24">
        <f>IF(A32="","",N(C32)+N(D32)+N(E32)+N(F32)+J32)</f>
        <v/>
      </c>
      <c r="L32" s="24">
        <f>IF(OR(A32="",H32=""),"",N(H32)-K32)</f>
        <v/>
      </c>
      <c r="M32" s="25">
        <f>IF(OR(L32="",N(H32)=0),"",L32/H32)</f>
        <v/>
      </c>
      <c r="N32" s="26">
        <f>IF(A32="","",IF(H32="","في المعرض","مباع"))</f>
        <v/>
      </c>
    </row>
    <row r="33">
      <c r="A33" s="21" t="n"/>
      <c r="B33" s="22" t="n"/>
      <c r="C33" s="23" t="n"/>
      <c r="D33" s="23" t="n"/>
      <c r="E33" s="23" t="n"/>
      <c r="F33" s="23" t="n"/>
      <c r="G33" s="22" t="n"/>
      <c r="H33" s="23" t="n"/>
      <c r="I33" s="24">
        <f>IF(A33="","",IF(G33="",TODAY()-B33,G33-B33))</f>
        <v/>
      </c>
      <c r="J33" s="24">
        <f>IF(A33="","",(N(C33)+N(D33)+N(E33)+N(F33))*$B$3*I33/365)</f>
        <v/>
      </c>
      <c r="K33" s="24">
        <f>IF(A33="","",N(C33)+N(D33)+N(E33)+N(F33)+J33)</f>
        <v/>
      </c>
      <c r="L33" s="24">
        <f>IF(OR(A33="",H33=""),"",N(H33)-K33)</f>
        <v/>
      </c>
      <c r="M33" s="25">
        <f>IF(OR(L33="",N(H33)=0),"",L33/H33)</f>
        <v/>
      </c>
      <c r="N33" s="26">
        <f>IF(A33="","",IF(H33="","في المعرض","مباع"))</f>
        <v/>
      </c>
    </row>
    <row r="34">
      <c r="A34" s="21" t="n"/>
      <c r="B34" s="22" t="n"/>
      <c r="C34" s="23" t="n"/>
      <c r="D34" s="23" t="n"/>
      <c r="E34" s="23" t="n"/>
      <c r="F34" s="23" t="n"/>
      <c r="G34" s="22" t="n"/>
      <c r="H34" s="23" t="n"/>
      <c r="I34" s="24">
        <f>IF(A34="","",IF(G34="",TODAY()-B34,G34-B34))</f>
        <v/>
      </c>
      <c r="J34" s="24">
        <f>IF(A34="","",(N(C34)+N(D34)+N(E34)+N(F34))*$B$3*I34/365)</f>
        <v/>
      </c>
      <c r="K34" s="24">
        <f>IF(A34="","",N(C34)+N(D34)+N(E34)+N(F34)+J34)</f>
        <v/>
      </c>
      <c r="L34" s="24">
        <f>IF(OR(A34="",H34=""),"",N(H34)-K34)</f>
        <v/>
      </c>
      <c r="M34" s="25">
        <f>IF(OR(L34="",N(H34)=0),"",L34/H34)</f>
        <v/>
      </c>
      <c r="N34" s="26">
        <f>IF(A34="","",IF(H34="","في المعرض","مباع"))</f>
        <v/>
      </c>
    </row>
    <row r="35">
      <c r="A35" s="21" t="n"/>
      <c r="B35" s="22" t="n"/>
      <c r="C35" s="23" t="n"/>
      <c r="D35" s="23" t="n"/>
      <c r="E35" s="23" t="n"/>
      <c r="F35" s="23" t="n"/>
      <c r="G35" s="22" t="n"/>
      <c r="H35" s="23" t="n"/>
      <c r="I35" s="24">
        <f>IF(A35="","",IF(G35="",TODAY()-B35,G35-B35))</f>
        <v/>
      </c>
      <c r="J35" s="24">
        <f>IF(A35="","",(N(C35)+N(D35)+N(E35)+N(F35))*$B$3*I35/365)</f>
        <v/>
      </c>
      <c r="K35" s="24">
        <f>IF(A35="","",N(C35)+N(D35)+N(E35)+N(F35)+J35)</f>
        <v/>
      </c>
      <c r="L35" s="24">
        <f>IF(OR(A35="",H35=""),"",N(H35)-K35)</f>
        <v/>
      </c>
      <c r="M35" s="25">
        <f>IF(OR(L35="",N(H35)=0),"",L35/H35)</f>
        <v/>
      </c>
      <c r="N35" s="26">
        <f>IF(A35="","",IF(H35="","في المعرض","مباع"))</f>
        <v/>
      </c>
    </row>
    <row r="36">
      <c r="A36" s="21" t="n"/>
      <c r="B36" s="22" t="n"/>
      <c r="C36" s="23" t="n"/>
      <c r="D36" s="23" t="n"/>
      <c r="E36" s="23" t="n"/>
      <c r="F36" s="23" t="n"/>
      <c r="G36" s="22" t="n"/>
      <c r="H36" s="23" t="n"/>
      <c r="I36" s="24">
        <f>IF(A36="","",IF(G36="",TODAY()-B36,G36-B36))</f>
        <v/>
      </c>
      <c r="J36" s="24">
        <f>IF(A36="","",(N(C36)+N(D36)+N(E36)+N(F36))*$B$3*I36/365)</f>
        <v/>
      </c>
      <c r="K36" s="24">
        <f>IF(A36="","",N(C36)+N(D36)+N(E36)+N(F36)+J36)</f>
        <v/>
      </c>
      <c r="L36" s="24">
        <f>IF(OR(A36="",H36=""),"",N(H36)-K36)</f>
        <v/>
      </c>
      <c r="M36" s="25">
        <f>IF(OR(L36="",N(H36)=0),"",L36/H36)</f>
        <v/>
      </c>
      <c r="N36" s="26">
        <f>IF(A36="","",IF(H36="","في المعرض","مباع"))</f>
        <v/>
      </c>
    </row>
    <row r="37">
      <c r="A37" s="21" t="n"/>
      <c r="B37" s="22" t="n"/>
      <c r="C37" s="23" t="n"/>
      <c r="D37" s="23" t="n"/>
      <c r="E37" s="23" t="n"/>
      <c r="F37" s="23" t="n"/>
      <c r="G37" s="22" t="n"/>
      <c r="H37" s="23" t="n"/>
      <c r="I37" s="24">
        <f>IF(A37="","",IF(G37="",TODAY()-B37,G37-B37))</f>
        <v/>
      </c>
      <c r="J37" s="24">
        <f>IF(A37="","",(N(C37)+N(D37)+N(E37)+N(F37))*$B$3*I37/365)</f>
        <v/>
      </c>
      <c r="K37" s="24">
        <f>IF(A37="","",N(C37)+N(D37)+N(E37)+N(F37)+J37)</f>
        <v/>
      </c>
      <c r="L37" s="24">
        <f>IF(OR(A37="",H37=""),"",N(H37)-K37)</f>
        <v/>
      </c>
      <c r="M37" s="25">
        <f>IF(OR(L37="",N(H37)=0),"",L37/H37)</f>
        <v/>
      </c>
      <c r="N37" s="26">
        <f>IF(A37="","",IF(H37="","في المعرض","مباع"))</f>
        <v/>
      </c>
    </row>
    <row r="38">
      <c r="A38" s="21" t="n"/>
      <c r="B38" s="22" t="n"/>
      <c r="C38" s="23" t="n"/>
      <c r="D38" s="23" t="n"/>
      <c r="E38" s="23" t="n"/>
      <c r="F38" s="23" t="n"/>
      <c r="G38" s="22" t="n"/>
      <c r="H38" s="23" t="n"/>
      <c r="I38" s="24">
        <f>IF(A38="","",IF(G38="",TODAY()-B38,G38-B38))</f>
        <v/>
      </c>
      <c r="J38" s="24">
        <f>IF(A38="","",(N(C38)+N(D38)+N(E38)+N(F38))*$B$3*I38/365)</f>
        <v/>
      </c>
      <c r="K38" s="24">
        <f>IF(A38="","",N(C38)+N(D38)+N(E38)+N(F38)+J38)</f>
        <v/>
      </c>
      <c r="L38" s="24">
        <f>IF(OR(A38="",H38=""),"",N(H38)-K38)</f>
        <v/>
      </c>
      <c r="M38" s="25">
        <f>IF(OR(L38="",N(H38)=0),"",L38/H38)</f>
        <v/>
      </c>
      <c r="N38" s="26">
        <f>IF(A38="","",IF(H38="","في المعرض","مباع"))</f>
        <v/>
      </c>
    </row>
    <row r="39">
      <c r="A39" s="21" t="n"/>
      <c r="B39" s="22" t="n"/>
      <c r="C39" s="23" t="n"/>
      <c r="D39" s="23" t="n"/>
      <c r="E39" s="23" t="n"/>
      <c r="F39" s="23" t="n"/>
      <c r="G39" s="22" t="n"/>
      <c r="H39" s="23" t="n"/>
      <c r="I39" s="24">
        <f>IF(A39="","",IF(G39="",TODAY()-B39,G39-B39))</f>
        <v/>
      </c>
      <c r="J39" s="24">
        <f>IF(A39="","",(N(C39)+N(D39)+N(E39)+N(F39))*$B$3*I39/365)</f>
        <v/>
      </c>
      <c r="K39" s="24">
        <f>IF(A39="","",N(C39)+N(D39)+N(E39)+N(F39)+J39)</f>
        <v/>
      </c>
      <c r="L39" s="24">
        <f>IF(OR(A39="",H39=""),"",N(H39)-K39)</f>
        <v/>
      </c>
      <c r="M39" s="25">
        <f>IF(OR(L39="",N(H39)=0),"",L39/H39)</f>
        <v/>
      </c>
      <c r="N39" s="26">
        <f>IF(A39="","",IF(H39="","في المعرض","مباع"))</f>
        <v/>
      </c>
    </row>
    <row r="40">
      <c r="A40" s="21" t="n"/>
      <c r="B40" s="22" t="n"/>
      <c r="C40" s="23" t="n"/>
      <c r="D40" s="23" t="n"/>
      <c r="E40" s="23" t="n"/>
      <c r="F40" s="23" t="n"/>
      <c r="G40" s="22" t="n"/>
      <c r="H40" s="23" t="n"/>
      <c r="I40" s="24">
        <f>IF(A40="","",IF(G40="",TODAY()-B40,G40-B40))</f>
        <v/>
      </c>
      <c r="J40" s="24">
        <f>IF(A40="","",(N(C40)+N(D40)+N(E40)+N(F40))*$B$3*I40/365)</f>
        <v/>
      </c>
      <c r="K40" s="24">
        <f>IF(A40="","",N(C40)+N(D40)+N(E40)+N(F40)+J40)</f>
        <v/>
      </c>
      <c r="L40" s="24">
        <f>IF(OR(A40="",H40=""),"",N(H40)-K40)</f>
        <v/>
      </c>
      <c r="M40" s="25">
        <f>IF(OR(L40="",N(H40)=0),"",L40/H40)</f>
        <v/>
      </c>
      <c r="N40" s="26">
        <f>IF(A40="","",IF(H40="","في المعرض","مباع"))</f>
        <v/>
      </c>
    </row>
    <row r="41">
      <c r="A41" s="21" t="n"/>
      <c r="B41" s="22" t="n"/>
      <c r="C41" s="23" t="n"/>
      <c r="D41" s="23" t="n"/>
      <c r="E41" s="23" t="n"/>
      <c r="F41" s="23" t="n"/>
      <c r="G41" s="22" t="n"/>
      <c r="H41" s="23" t="n"/>
      <c r="I41" s="24">
        <f>IF(A41="","",IF(G41="",TODAY()-B41,G41-B41))</f>
        <v/>
      </c>
      <c r="J41" s="24">
        <f>IF(A41="","",(N(C41)+N(D41)+N(E41)+N(F41))*$B$3*I41/365)</f>
        <v/>
      </c>
      <c r="K41" s="24">
        <f>IF(A41="","",N(C41)+N(D41)+N(E41)+N(F41)+J41)</f>
        <v/>
      </c>
      <c r="L41" s="24">
        <f>IF(OR(A41="",H41=""),"",N(H41)-K41)</f>
        <v/>
      </c>
      <c r="M41" s="25">
        <f>IF(OR(L41="",N(H41)=0),"",L41/H41)</f>
        <v/>
      </c>
      <c r="N41" s="26">
        <f>IF(A41="","",IF(H41="","في المعرض","مباع"))</f>
        <v/>
      </c>
    </row>
    <row r="42">
      <c r="A42" s="21" t="n"/>
      <c r="B42" s="22" t="n"/>
      <c r="C42" s="23" t="n"/>
      <c r="D42" s="23" t="n"/>
      <c r="E42" s="23" t="n"/>
      <c r="F42" s="23" t="n"/>
      <c r="G42" s="22" t="n"/>
      <c r="H42" s="23" t="n"/>
      <c r="I42" s="24">
        <f>IF(A42="","",IF(G42="",TODAY()-B42,G42-B42))</f>
        <v/>
      </c>
      <c r="J42" s="24">
        <f>IF(A42="","",(N(C42)+N(D42)+N(E42)+N(F42))*$B$3*I42/365)</f>
        <v/>
      </c>
      <c r="K42" s="24">
        <f>IF(A42="","",N(C42)+N(D42)+N(E42)+N(F42)+J42)</f>
        <v/>
      </c>
      <c r="L42" s="24">
        <f>IF(OR(A42="",H42=""),"",N(H42)-K42)</f>
        <v/>
      </c>
      <c r="M42" s="25">
        <f>IF(OR(L42="",N(H42)=0),"",L42/H42)</f>
        <v/>
      </c>
      <c r="N42" s="26">
        <f>IF(A42="","",IF(H42="","في المعرض","مباع"))</f>
        <v/>
      </c>
    </row>
    <row r="43">
      <c r="A43" s="21" t="n"/>
      <c r="B43" s="22" t="n"/>
      <c r="C43" s="23" t="n"/>
      <c r="D43" s="23" t="n"/>
      <c r="E43" s="23" t="n"/>
      <c r="F43" s="23" t="n"/>
      <c r="G43" s="22" t="n"/>
      <c r="H43" s="23" t="n"/>
      <c r="I43" s="24">
        <f>IF(A43="","",IF(G43="",TODAY()-B43,G43-B43))</f>
        <v/>
      </c>
      <c r="J43" s="24">
        <f>IF(A43="","",(N(C43)+N(D43)+N(E43)+N(F43))*$B$3*I43/365)</f>
        <v/>
      </c>
      <c r="K43" s="24">
        <f>IF(A43="","",N(C43)+N(D43)+N(E43)+N(F43)+J43)</f>
        <v/>
      </c>
      <c r="L43" s="24">
        <f>IF(OR(A43="",H43=""),"",N(H43)-K43)</f>
        <v/>
      </c>
      <c r="M43" s="25">
        <f>IF(OR(L43="",N(H43)=0),"",L43/H43)</f>
        <v/>
      </c>
      <c r="N43" s="26">
        <f>IF(A43="","",IF(H43="","في المعرض","مباع"))</f>
        <v/>
      </c>
    </row>
    <row r="44">
      <c r="A44" s="21" t="n"/>
      <c r="B44" s="22" t="n"/>
      <c r="C44" s="23" t="n"/>
      <c r="D44" s="23" t="n"/>
      <c r="E44" s="23" t="n"/>
      <c r="F44" s="23" t="n"/>
      <c r="G44" s="22" t="n"/>
      <c r="H44" s="23" t="n"/>
      <c r="I44" s="24">
        <f>IF(A44="","",IF(G44="",TODAY()-B44,G44-B44))</f>
        <v/>
      </c>
      <c r="J44" s="24">
        <f>IF(A44="","",(N(C44)+N(D44)+N(E44)+N(F44))*$B$3*I44/365)</f>
        <v/>
      </c>
      <c r="K44" s="24">
        <f>IF(A44="","",N(C44)+N(D44)+N(E44)+N(F44)+J44)</f>
        <v/>
      </c>
      <c r="L44" s="24">
        <f>IF(OR(A44="",H44=""),"",N(H44)-K44)</f>
        <v/>
      </c>
      <c r="M44" s="25">
        <f>IF(OR(L44="",N(H44)=0),"",L44/H44)</f>
        <v/>
      </c>
      <c r="N44" s="26">
        <f>IF(A44="","",IF(H44="","في المعرض","مباع"))</f>
        <v/>
      </c>
    </row>
    <row r="45">
      <c r="A45" s="21" t="n"/>
      <c r="B45" s="22" t="n"/>
      <c r="C45" s="23" t="n"/>
      <c r="D45" s="23" t="n"/>
      <c r="E45" s="23" t="n"/>
      <c r="F45" s="23" t="n"/>
      <c r="G45" s="22" t="n"/>
      <c r="H45" s="23" t="n"/>
      <c r="I45" s="24">
        <f>IF(A45="","",IF(G45="",TODAY()-B45,G45-B45))</f>
        <v/>
      </c>
      <c r="J45" s="24">
        <f>IF(A45="","",(N(C45)+N(D45)+N(E45)+N(F45))*$B$3*I45/365)</f>
        <v/>
      </c>
      <c r="K45" s="24">
        <f>IF(A45="","",N(C45)+N(D45)+N(E45)+N(F45)+J45)</f>
        <v/>
      </c>
      <c r="L45" s="24">
        <f>IF(OR(A45="",H45=""),"",N(H45)-K45)</f>
        <v/>
      </c>
      <c r="M45" s="25">
        <f>IF(OR(L45="",N(H45)=0),"",L45/H45)</f>
        <v/>
      </c>
      <c r="N45" s="26">
        <f>IF(A45="","",IF(H45="","في المعرض","مباع"))</f>
        <v/>
      </c>
    </row>
    <row r="46">
      <c r="A46" s="27" t="inlineStr">
        <is>
          <t>الإجمالي</t>
        </is>
      </c>
      <c r="B46" s="28" t="n"/>
      <c r="C46" s="28" t="n"/>
      <c r="D46" s="28" t="n"/>
      <c r="E46" s="28" t="n"/>
      <c r="F46" s="28" t="n"/>
      <c r="G46" s="28" t="n"/>
      <c r="H46" s="28" t="n"/>
      <c r="I46" s="28" t="n"/>
      <c r="J46" s="28" t="n"/>
      <c r="K46" s="28" t="n"/>
      <c r="L46" s="29">
        <f>SUM(L6:L45)</f>
        <v/>
      </c>
      <c r="M46" s="28" t="n"/>
      <c r="N46" s="28" t="n"/>
    </row>
    <row r="48">
      <c r="A48" s="30" t="inlineStr">
        <is>
          <t>السيارات المباعة</t>
        </is>
      </c>
      <c r="B48" s="31" t="n"/>
      <c r="C48" s="24">
        <f>COUNTIF(N6:N45,"مباع")</f>
        <v/>
      </c>
    </row>
    <row r="49">
      <c r="A49" s="18" t="inlineStr">
        <is>
          <t>إجمالي ربح المباع</t>
        </is>
      </c>
      <c r="B49" s="31" t="n"/>
      <c r="C49" s="32">
        <f>L46</f>
        <v/>
      </c>
    </row>
    <row r="50">
      <c r="A50" s="30" t="inlineStr">
        <is>
          <t>متوسط أيام البيع</t>
        </is>
      </c>
      <c r="B50" s="31" t="n"/>
      <c r="C50" s="33">
        <f>IF(C48=0,"",AVERAGEIF(N6:N45,"مباع",I6:I45))</f>
        <v/>
      </c>
    </row>
    <row r="51">
      <c r="A51" s="30" t="inlineStr">
        <is>
          <t>ربح اليوم الواحد في المعرض</t>
        </is>
      </c>
      <c r="B51" s="31" t="n"/>
      <c r="C51" s="24">
        <f>IF(C48=0,"",C49/SUMIF(N6:N45,"مباع",I6:I45))</f>
        <v/>
      </c>
    </row>
    <row r="52">
      <c r="A52" s="30" t="inlineStr">
        <is>
          <t>قيمة مخزون المعرض بالتكلفة</t>
        </is>
      </c>
      <c r="B52" s="31" t="n"/>
      <c r="C52" s="24">
        <f>SUMIF(N6:N45,"في المعرض",K6:K45)</f>
        <v/>
      </c>
    </row>
  </sheetData>
  <sheetProtection selectLockedCells="0" selectUnlockedCells="0" sheet="1" objects="0" insertRows="1" insertHyperlinks="1" autoFilter="0" scenarios="0" formatColumns="0" deleteColumns="1" insertColumns="1" pivotTables="1" deleteRows="1" formatCells="0" formatRows="0" sort="0"/>
  <mergeCells count="7">
    <mergeCell ref="A1:N1"/>
    <mergeCell ref="A48:B48"/>
    <mergeCell ref="A52:B52"/>
    <mergeCell ref="A49:B49"/>
    <mergeCell ref="A2:N2"/>
    <mergeCell ref="A51:B51"/>
    <mergeCell ref="A50:B50"/>
  </mergeCells>
  <conditionalFormatting sqref="N6:N45">
    <cfRule type="cellIs" priority="1" operator="equal" dxfId="0">
      <formula>"مباع"</formula>
    </cfRule>
    <cfRule type="cellIs" priority="2" operator="equal" dxfId="1">
      <formula>"في المعرض"</formula>
    </cfRule>
  </conditionalFormatting>
  <conditionalFormatting sqref="I6:I45">
    <cfRule type="cellIs" priority="3" operator="greaterThan" dxfId="2">
      <formula>60</formula>
    </cfRule>
  </conditionalFormatting>
  <conditionalFormatting sqref="L6:L45">
    <cfRule type="cellIs" priority="4" operator="lessThan" dxfId="3">
      <formula>0</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2026-10-30T04:07:01Z</dcterms:created>
  <dcterms:modified xmlns:dcterms="http://purl.org/dc/terms/" xmlns:xsi="http://www.w3.org/2001/XMLSchema-instance" xsi:type="dcterms:W3CDTF">2026-10-30T04:07:01Z</dcterms:modified>
</cp:coreProperties>
</file>