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قد" sheetId="3" state="visible" r:id="rId3"/>
  </sheets>
  <definedNames>
    <definedName name="_xlnm.Print_Area" localSheetId="2">'العقد'!$A$1:$B$28</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6" fillId="3" borderId="2" applyAlignment="1" pivotButton="0" quotePrefix="0" xfId="0">
      <alignment horizontal="center" vertical="center"/>
    </xf>
    <xf numFmtId="165"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تسعير عقد شركة النظافة والخدمات</t>
        </is>
      </c>
    </row>
    <row r="2" ht="4" customHeight="1">
      <c r="A2" s="9" t="n"/>
    </row>
    <row r="4" ht="22" customHeight="1">
      <c r="B4" s="10" t="inlineStr">
        <is>
          <t>فكرة القالب</t>
        </is>
      </c>
    </row>
    <row r="5" ht="66" customHeight="1">
      <c r="A5" s="11" t="inlineStr">
        <is>
          <t>•</t>
        </is>
      </c>
      <c r="B5" s="12" t="inlineStr">
        <is>
          <t>لشركات النظافة وخدمات المباني: يحسب سعر عقد شهري لموقع عميل (شركة، مستشفى، مول، كمبوند) من عدد العمال وأجورهم وتأميناتهم ومصروفات الزي والنقل والوجبات ونصيب المشرف والمواد حسب المساحة وإهلاك المعدات والمصروفات الإدارية وهامش الربح، ثم الضريبة وسعر المتر وسعر العامل وقيمة العقد السنوية.</t>
        </is>
      </c>
    </row>
    <row r="6" ht="22" customHeight="1">
      <c r="B6" s="10" t="inlineStr">
        <is>
          <t>خطوات الاستخدام</t>
        </is>
      </c>
    </row>
    <row r="7" ht="34" customHeight="1">
      <c r="A7" s="11" t="inlineStr">
        <is>
          <t>•</t>
        </is>
      </c>
      <c r="B7" s="12" t="inlineStr">
        <is>
          <t>اكتب عدد العمال المطلوب للموقع حسب المساحة والورديات، والأجور ونسب التأمينات المعمول بها، وتكلفة المواد للمتر، والهامش المطلوب.</t>
        </is>
      </c>
    </row>
    <row r="8" ht="22" customHeight="1">
      <c r="B8" s="10" t="inlineStr">
        <is>
          <t>ملاحظات</t>
        </is>
      </c>
    </row>
    <row r="9" ht="34" customHeight="1">
      <c r="A9" s="11" t="inlineStr">
        <is>
          <t>•</t>
        </is>
      </c>
      <c r="B9" s="12" t="inlineStr">
        <is>
          <t>الأجر لا يقل عن الحد الأدنى الرسمي، ونسبة التأمينات حسب القانون الساري. أضف بندًا لزيادة الأجور السنوية في العقد، وحدد ساعات العمل والإجازات وبدل الغياب.</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28"/>
  <sheetViews>
    <sheetView showGridLines="0" rightToLeft="1" workbookViewId="0">
      <selection activeCell="A1" sqref="A1"/>
    </sheetView>
  </sheetViews>
  <sheetFormatPr baseColWidth="8" defaultRowHeight="15"/>
  <cols>
    <col width="44" customWidth="1" min="1" max="1"/>
    <col width="16" customWidth="1" min="2" max="2"/>
    <col width="12" customWidth="1" min="3" max="3"/>
  </cols>
  <sheetData>
    <row r="1" ht="30" customHeight="1">
      <c r="A1" s="15" t="inlineStr">
        <is>
          <t>تسعير عقد نظافة - مبنى إداري 6,000 م2</t>
        </is>
      </c>
      <c r="B1" s="16" t="n"/>
      <c r="C1" s="16" t="n"/>
    </row>
    <row r="2" ht="30" customHeight="1">
      <c r="A2" s="17" t="inlineStr">
        <is>
          <t>الخلايا الصفراء للإدخال.</t>
        </is>
      </c>
    </row>
    <row r="3">
      <c r="A3" s="18" t="inlineStr">
        <is>
          <t>المدخلات</t>
        </is>
      </c>
    </row>
    <row r="4">
      <c r="A4" s="19" t="inlineStr">
        <is>
          <t>عدد العمال</t>
        </is>
      </c>
      <c r="B4" s="20" t="n">
        <v>12</v>
      </c>
    </row>
    <row r="5">
      <c r="A5" s="19" t="inlineStr">
        <is>
          <t>الأجر الشهري للعامل</t>
        </is>
      </c>
      <c r="B5" s="20" t="n">
        <v>7000</v>
      </c>
    </row>
    <row r="6">
      <c r="A6" s="19" t="inlineStr">
        <is>
          <t>تأمينات حصة صاحب العمل</t>
        </is>
      </c>
      <c r="B6" s="21" t="n">
        <v>0.1875</v>
      </c>
    </row>
    <row r="7">
      <c r="A7" s="19" t="inlineStr">
        <is>
          <t>زي ونقل ووجبات للعامل شهريًا</t>
        </is>
      </c>
      <c r="B7" s="20" t="n">
        <v>900</v>
      </c>
    </row>
    <row r="8">
      <c r="A8" s="19" t="inlineStr">
        <is>
          <t>نصيب العقد من أجر المشرف</t>
        </is>
      </c>
      <c r="B8" s="20" t="n">
        <v>6000</v>
      </c>
    </row>
    <row r="9">
      <c r="A9" s="19" t="inlineStr">
        <is>
          <t>مواد ومنظفات للمتر شهريًا</t>
        </is>
      </c>
      <c r="B9" s="22" t="n">
        <v>1.2</v>
      </c>
    </row>
    <row r="10">
      <c r="A10" s="19" t="inlineStr">
        <is>
          <t>المساحة (م2)</t>
        </is>
      </c>
      <c r="B10" s="20" t="n">
        <v>6000</v>
      </c>
    </row>
    <row r="11">
      <c r="A11" s="19" t="inlineStr">
        <is>
          <t>إهلاك المعدات المخصصة للعقد</t>
        </is>
      </c>
      <c r="B11" s="20" t="n">
        <v>3500</v>
      </c>
    </row>
    <row r="12">
      <c r="A12" s="19" t="inlineStr">
        <is>
          <t>مصروفات إدارية (% من التكلفة)</t>
        </is>
      </c>
      <c r="B12" s="23" t="n">
        <v>0.08</v>
      </c>
    </row>
    <row r="13">
      <c r="A13" s="19" t="inlineStr">
        <is>
          <t>هامش الربح من السعر</t>
        </is>
      </c>
      <c r="B13" s="23" t="n">
        <v>0.15</v>
      </c>
    </row>
    <row r="14">
      <c r="A14" s="19" t="inlineStr">
        <is>
          <t>ضريبة القيمة المضافة</t>
        </is>
      </c>
      <c r="B14" s="23" t="n">
        <v>0.14</v>
      </c>
    </row>
    <row r="16">
      <c r="A16" s="18" t="inlineStr">
        <is>
          <t>النتائج</t>
        </is>
      </c>
      <c r="C16" s="24" t="inlineStr">
        <is>
          <t>النسبة</t>
        </is>
      </c>
    </row>
    <row r="17">
      <c r="A17" s="25" t="inlineStr">
        <is>
          <t>تكلفة العمالة</t>
        </is>
      </c>
      <c r="B17" s="26">
        <f>B4*(B5*(1+B6)+B7)+B8</f>
        <v/>
      </c>
    </row>
    <row r="18">
      <c r="A18" s="25" t="inlineStr">
        <is>
          <t>المواد والمنظفات</t>
        </is>
      </c>
      <c r="B18" s="26">
        <f>B9*B10</f>
        <v/>
      </c>
    </row>
    <row r="19">
      <c r="A19" s="25" t="inlineStr">
        <is>
          <t>المعدات</t>
        </is>
      </c>
      <c r="B19" s="26">
        <f>B11</f>
        <v/>
      </c>
    </row>
    <row r="20">
      <c r="A20" s="25" t="inlineStr">
        <is>
          <t>المصروفات الإدارية</t>
        </is>
      </c>
      <c r="B20" s="26">
        <f>SUM(B17:B19)*B12</f>
        <v/>
      </c>
    </row>
    <row r="21">
      <c r="A21" s="19" t="inlineStr">
        <is>
          <t>إجمالي التكلفة الشهرية</t>
        </is>
      </c>
      <c r="B21" s="27">
        <f>SUM(B17:B20)</f>
        <v/>
      </c>
    </row>
    <row r="22">
      <c r="A22" s="19" t="inlineStr">
        <is>
          <t>سعر العقد الشهري قبل الضريبة (لأقرب 100)</t>
        </is>
      </c>
      <c r="B22" s="27">
        <f>CEILING(B21/(1-B13),100)</f>
        <v/>
      </c>
    </row>
    <row r="23">
      <c r="A23" s="25" t="inlineStr">
        <is>
          <t>ضريبة القيمة المضافة</t>
        </is>
      </c>
      <c r="B23" s="26">
        <f>B22*B14</f>
        <v/>
      </c>
    </row>
    <row r="24">
      <c r="A24" s="19" t="inlineStr">
        <is>
          <t>سعر العقد شامل الضريبة</t>
        </is>
      </c>
      <c r="B24" s="27">
        <f>B22+B23</f>
        <v/>
      </c>
    </row>
    <row r="25">
      <c r="A25" s="25" t="inlineStr">
        <is>
          <t>سعر المتر شهريًا (قبل الضريبة)</t>
        </is>
      </c>
      <c r="B25" s="28">
        <f>IF(B10=0,"",B22/B10)</f>
        <v/>
      </c>
    </row>
    <row r="26">
      <c r="A26" s="25" t="inlineStr">
        <is>
          <t>سعر العامل شهريًا (قبل الضريبة)</t>
        </is>
      </c>
      <c r="B26" s="26">
        <f>IF(B4=0,"",B22/B4)</f>
        <v/>
      </c>
    </row>
    <row r="27">
      <c r="A27" s="19" t="inlineStr">
        <is>
          <t>الربح الشهري</t>
        </is>
      </c>
      <c r="B27" s="27">
        <f>B22-B21</f>
        <v/>
      </c>
    </row>
    <row r="28">
      <c r="A28" s="25" t="inlineStr">
        <is>
          <t>قيمة العقد السنوية شامل الضريبة</t>
        </is>
      </c>
      <c r="B28" s="26">
        <f>B24*12</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16:B16"/>
    <mergeCell ref="A3:C3"/>
    <mergeCell ref="A2:C2"/>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