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ميزانية" sheetId="3" state="visible" r:id="rId3"/>
  </sheets>
  <definedNames>
    <definedName name="_xlnm.Print_Area" localSheetId="2">'الميزانية'!$A$1:$G$44</definedName>
  </definedNames>
  <calcPr calcId="124519" fullCalcOnLoad="1"/>
</workbook>
</file>

<file path=xl/styles.xml><?xml version="1.0" encoding="utf-8"?>
<styleSheet xmlns="http://schemas.openxmlformats.org/spreadsheetml/2006/main">
  <numFmts count="2">
    <numFmt numFmtId="164" formatCode="#,##0;[Red]-#,##0"/>
    <numFmt numFmtId="165"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0" borderId="2" applyAlignment="1" pivotButton="0" quotePrefix="0" xfId="0">
      <alignment horizontal="center" vertical="center"/>
    </xf>
    <xf numFmtId="165" fontId="10" fillId="0" borderId="2" applyAlignment="1" pivotButton="0" quotePrefix="0" xfId="0">
      <alignment horizontal="center" vertical="center"/>
    </xf>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0" fontId="16" fillId="5" borderId="3" pivotButton="0" quotePrefix="0" xfId="0"/>
    <xf numFmtId="0" fontId="0" fillId="0" borderId="6" pivotButton="0" quotePrefix="0" xfId="0"/>
    <xf numFmtId="164" fontId="15" fillId="3" borderId="2" applyAlignment="1" pivotButton="0" quotePrefix="0" xfId="0">
      <alignment horizontal="center" vertical="center"/>
    </xf>
    <xf numFmtId="0" fontId="10" fillId="0" borderId="2" applyAlignment="1" pivotButton="0" quotePrefix="0" xfId="0">
      <alignment horizontal="right" vertical="center" wrapText="1"/>
    </xf>
  </cellXfs>
  <cellStyles count="1">
    <cellStyle name="Normal" xfId="0" builtinId="0" hidden="0"/>
  </cellStyles>
  <dxfs count="2">
    <dxf>
      <font>
        <name val="Arial"/>
        <b val="1"/>
        <color rgb="009C0006"/>
      </font>
      <fill>
        <patternFill patternType="solid">
          <fgColor rgb="00F8D7DA"/>
        </patternFill>
      </fill>
    </dxf>
    <dxf>
      <font>
        <name val="Arial"/>
        <b val="1"/>
        <color rgb="00274E13"/>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توزيع المتعاقد عليه</a:t>
            </a:r>
          </a:p>
        </rich>
      </tx>
    </title>
    <plotArea>
      <pieChart>
        <varyColors val="1"/>
        <ser>
          <idx val="0"/>
          <order val="0"/>
          <tx>
            <strRef>
              <f>'الميزانية'!C5</f>
            </strRef>
          </tx>
          <spPr>
            <a:ln xmlns:a="http://schemas.openxmlformats.org/drawingml/2006/main">
              <a:prstDash val="solid"/>
            </a:ln>
          </spPr>
          <dPt>
            <idx val="0"/>
            <spPr>
              <a:solidFill xmlns:a="http://schemas.openxmlformats.org/drawingml/2006/main">
                <a:srgbClr val="14213D"/>
              </a:solidFill>
              <a:ln xmlns:a="http://schemas.openxmlformats.org/drawingml/2006/main">
                <a:prstDash val="solid"/>
              </a:ln>
            </spPr>
          </dPt>
          <dPt>
            <idx val="1"/>
            <spPr>
              <a:solidFill xmlns:a="http://schemas.openxmlformats.org/drawingml/2006/main">
                <a:srgbClr val="B08D57"/>
              </a:solidFill>
              <a:ln xmlns:a="http://schemas.openxmlformats.org/drawingml/2006/main">
                <a:prstDash val="solid"/>
              </a:ln>
            </spPr>
          </dPt>
          <dPt>
            <idx val="2"/>
            <spPr>
              <a:solidFill xmlns:a="http://schemas.openxmlformats.org/drawingml/2006/main">
                <a:srgbClr val="5B7DB1"/>
              </a:solidFill>
              <a:ln xmlns:a="http://schemas.openxmlformats.org/drawingml/2006/main">
                <a:prstDash val="solid"/>
              </a:ln>
            </spPr>
          </dPt>
          <dPt>
            <idx val="3"/>
            <spPr>
              <a:solidFill xmlns:a="http://schemas.openxmlformats.org/drawingml/2006/main">
                <a:srgbClr val="8A9BB8"/>
              </a:solidFill>
              <a:ln xmlns:a="http://schemas.openxmlformats.org/drawingml/2006/main">
                <a:prstDash val="solid"/>
              </a:ln>
            </spPr>
          </dPt>
          <dPt>
            <idx val="4"/>
            <spPr>
              <a:solidFill xmlns:a="http://schemas.openxmlformats.org/drawingml/2006/main">
                <a:srgbClr val="D9C29A"/>
              </a:solidFill>
              <a:ln xmlns:a="http://schemas.openxmlformats.org/drawingml/2006/main">
                <a:prstDash val="solid"/>
              </a:ln>
            </spPr>
          </dPt>
          <dPt>
            <idx val="5"/>
            <spPr>
              <a:solidFill xmlns:a="http://schemas.openxmlformats.org/drawingml/2006/main">
                <a:srgbClr val="3E5C8A"/>
              </a:solidFill>
              <a:ln xmlns:a="http://schemas.openxmlformats.org/drawingml/2006/main">
                <a:prstDash val="solid"/>
              </a:ln>
            </spPr>
          </dPt>
          <dPt>
            <idx val="6"/>
            <spPr>
              <a:solidFill xmlns:a="http://schemas.openxmlformats.org/drawingml/2006/main">
                <a:srgbClr val="C9CDD4"/>
              </a:solidFill>
              <a:ln xmlns:a="http://schemas.openxmlformats.org/drawingml/2006/main">
                <a:prstDash val="solid"/>
              </a:ln>
            </spPr>
          </dPt>
          <dPt>
            <idx val="7"/>
            <spPr>
              <a:solidFill xmlns:a="http://schemas.openxmlformats.org/drawingml/2006/main">
                <a:srgbClr val="14213D"/>
              </a:solidFill>
              <a:ln xmlns:a="http://schemas.openxmlformats.org/drawingml/2006/main">
                <a:prstDash val="solid"/>
              </a:ln>
            </spPr>
          </dPt>
          <dPt>
            <idx val="8"/>
            <spPr>
              <a:solidFill xmlns:a="http://schemas.openxmlformats.org/drawingml/2006/main">
                <a:srgbClr val="B08D57"/>
              </a:solidFill>
              <a:ln xmlns:a="http://schemas.openxmlformats.org/drawingml/2006/main">
                <a:prstDash val="solid"/>
              </a:ln>
            </spPr>
          </dPt>
          <dPt>
            <idx val="9"/>
            <spPr>
              <a:solidFill xmlns:a="http://schemas.openxmlformats.org/drawingml/2006/main">
                <a:srgbClr val="5B7DB1"/>
              </a:solidFill>
              <a:ln xmlns:a="http://schemas.openxmlformats.org/drawingml/2006/main">
                <a:prstDash val="solid"/>
              </a:ln>
            </spPr>
          </dPt>
          <dPt>
            <idx val="10"/>
            <spPr>
              <a:solidFill xmlns:a="http://schemas.openxmlformats.org/drawingml/2006/main">
                <a:srgbClr val="8A9BB8"/>
              </a:solidFill>
              <a:ln xmlns:a="http://schemas.openxmlformats.org/drawingml/2006/main">
                <a:prstDash val="solid"/>
              </a:ln>
            </spPr>
          </dPt>
          <cat>
            <numRef>
              <f>'الميزانية'!$A$6:$A$16</f>
            </numRef>
          </cat>
          <val>
            <numRef>
              <f>'الميزانية'!$C$6:$C$16</f>
            </numRef>
          </val>
        </ser>
        <dLbls>
          <showPercent val="1"/>
        </dLbls>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27</row>
      <rowOff>0</rowOff>
    </from>
    <ext cx="432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ميزانية الفرح ومتابعة المدفوعات</t>
        </is>
      </c>
    </row>
    <row r="2" ht="4" customHeight="1">
      <c r="A2" s="9" t="n"/>
    </row>
    <row r="4" ht="22" customHeight="1">
      <c r="B4" s="10" t="inlineStr">
        <is>
          <t>فكرة القالب</t>
        </is>
      </c>
    </row>
    <row r="5" ht="50" customHeight="1">
      <c r="A5" s="11" t="inlineStr">
        <is>
          <t>•</t>
        </is>
      </c>
      <c r="B5" s="12" t="inlineStr">
        <is>
          <t>للعرسان والأسر: ميزانية حفل الزفاف وما يتصل به بندًا بندًا (الشبكة، القاعة، الفستان، التصوير، الزفة، شهر العسل)، بالتقدير المبدئي ثم المبلغ المتعاقد عليه فعلًا والمدفوع، فيحسب الفرق عن التقدير والمتبقي سداده ونصيب كل بند، ومقارنة الإجمالي بالميزانية المتاحة وتكلفة الضيف.</t>
        </is>
      </c>
    </row>
    <row r="6" ht="22" customHeight="1">
      <c r="B6" s="10" t="inlineStr">
        <is>
          <t>خطوات الاستخدام</t>
        </is>
      </c>
    </row>
    <row r="7" ht="34" customHeight="1">
      <c r="A7" s="11" t="inlineStr">
        <is>
          <t>•</t>
        </is>
      </c>
      <c r="B7" s="12" t="inlineStr">
        <is>
          <t>اكتب الميزانية الكلية وعدد المدعوين، ثم البنود بتقديرها المبدئي. عند الاتفاق مع كل مكان أو مورد اكتب المبلغ المتعاقد عليه، وسجّل المدفوع أولًا بأول.</t>
        </is>
      </c>
    </row>
    <row r="8" ht="22" customHeight="1">
      <c r="B8" s="10" t="inlineStr">
        <is>
          <t>ملاحظات</t>
        </is>
      </c>
    </row>
    <row r="9" ht="34" customHeight="1">
      <c r="A9" s="11" t="inlineStr">
        <is>
          <t>•</t>
        </is>
      </c>
      <c r="B9" s="12" t="inlineStr">
        <is>
          <t>خصص احتياطيًا 5% على الأقل للمفاجآت. احتفظ بإيصالات العربون والعقود مع شروط الإلغاء. جهاز الشقة والأثاث يُفضل في ميزانية منفصلة.</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G32"/>
  <sheetViews>
    <sheetView showGridLines="0" rightToLeft="1" workbookViewId="0">
      <selection activeCell="A1" sqref="A1"/>
    </sheetView>
  </sheetViews>
  <sheetFormatPr baseColWidth="8" defaultRowHeight="15"/>
  <cols>
    <col width="28" customWidth="1" min="1" max="1"/>
    <col width="13" customWidth="1" min="2" max="2"/>
    <col width="13" customWidth="1" min="3" max="3"/>
    <col width="13" customWidth="1" min="4" max="4"/>
    <col width="13" customWidth="1" min="5" max="5"/>
    <col width="12" customWidth="1" min="6" max="6"/>
    <col width="10" customWidth="1" min="7" max="7"/>
  </cols>
  <sheetData>
    <row r="1" ht="30" customHeight="1">
      <c r="A1" s="15" t="inlineStr">
        <is>
          <t>ميزانية الفرح - ديسمبر 2026</t>
        </is>
      </c>
      <c r="B1" s="16" t="n"/>
      <c r="C1" s="16" t="n"/>
      <c r="D1" s="16" t="n"/>
      <c r="E1" s="16" t="n"/>
      <c r="F1" s="16" t="n"/>
      <c r="G1" s="16" t="n"/>
    </row>
    <row r="2" ht="30" customHeight="1">
      <c r="A2" s="17" t="inlineStr">
        <is>
          <t>الخلايا الصفراء للإدخال.</t>
        </is>
      </c>
    </row>
    <row r="3">
      <c r="A3" s="18" t="inlineStr">
        <is>
          <t>الميزانية المتاحة</t>
        </is>
      </c>
      <c r="B3" s="19" t="n">
        <v>600000</v>
      </c>
      <c r="C3" s="18" t="inlineStr">
        <is>
          <t>عدد المدعوين</t>
        </is>
      </c>
      <c r="D3" s="19" t="n">
        <v>300</v>
      </c>
    </row>
    <row r="5" ht="36" customHeight="1">
      <c r="A5" s="20" t="inlineStr">
        <is>
          <t>البند</t>
        </is>
      </c>
      <c r="B5" s="20" t="inlineStr">
        <is>
          <t>التقدير المبدئي</t>
        </is>
      </c>
      <c r="C5" s="20" t="inlineStr">
        <is>
          <t>المتعاقد عليه</t>
        </is>
      </c>
      <c r="D5" s="20" t="inlineStr">
        <is>
          <t>المدفوع</t>
        </is>
      </c>
      <c r="E5" s="20" t="inlineStr">
        <is>
          <t>المتبقي سداده</t>
        </is>
      </c>
      <c r="F5" s="20" t="inlineStr">
        <is>
          <t>الفرق عن التقدير</t>
        </is>
      </c>
      <c r="G5" s="20" t="inlineStr">
        <is>
          <t>النصيب</t>
        </is>
      </c>
    </row>
    <row r="6">
      <c r="A6" s="21" t="inlineStr">
        <is>
          <t>الشبكة والدبل</t>
        </is>
      </c>
      <c r="B6" s="19" t="n">
        <v>180000</v>
      </c>
      <c r="C6" s="19" t="n">
        <v>195000</v>
      </c>
      <c r="D6" s="19" t="n">
        <v>195000</v>
      </c>
      <c r="E6" s="22">
        <f>IF(A6="","",MAX(N(C6)-N(D6),0))</f>
        <v/>
      </c>
      <c r="F6" s="22">
        <f>IF(OR(A6="",N(C6)=0),"",N(C6)-N(B6))</f>
        <v/>
      </c>
      <c r="G6" s="23">
        <f>IF(OR(A6="",$C$26=0),"",N(C6)/$C$26)</f>
        <v/>
      </c>
    </row>
    <row r="7">
      <c r="A7" s="21" t="inlineStr">
        <is>
          <t>القاعة والبوفيه</t>
        </is>
      </c>
      <c r="B7" s="19" t="n">
        <v>220000</v>
      </c>
      <c r="C7" s="19" t="n">
        <v>240000</v>
      </c>
      <c r="D7" s="19" t="n">
        <v>80000</v>
      </c>
      <c r="E7" s="22">
        <f>IF(A7="","",MAX(N(C7)-N(D7),0))</f>
        <v/>
      </c>
      <c r="F7" s="22">
        <f>IF(OR(A7="",N(C7)=0),"",N(C7)-N(B7))</f>
        <v/>
      </c>
      <c r="G7" s="23">
        <f>IF(OR(A7="",$C$26=0),"",N(C7)/$C$26)</f>
        <v/>
      </c>
    </row>
    <row r="8">
      <c r="A8" s="21" t="inlineStr">
        <is>
          <t>فستان الفرح (إيجار)</t>
        </is>
      </c>
      <c r="B8" s="19" t="n">
        <v>25000</v>
      </c>
      <c r="C8" s="19" t="n">
        <v>22000</v>
      </c>
      <c r="D8" s="19" t="n">
        <v>10000</v>
      </c>
      <c r="E8" s="22">
        <f>IF(A8="","",MAX(N(C8)-N(D8),0))</f>
        <v/>
      </c>
      <c r="F8" s="22">
        <f>IF(OR(A8="",N(C8)=0),"",N(C8)-N(B8))</f>
        <v/>
      </c>
      <c r="G8" s="23">
        <f>IF(OR(A8="",$C$26=0),"",N(C8)/$C$26)</f>
        <v/>
      </c>
    </row>
    <row r="9">
      <c r="A9" s="21" t="inlineStr">
        <is>
          <t>بدلة العريس</t>
        </is>
      </c>
      <c r="B9" s="19" t="n">
        <v>12000</v>
      </c>
      <c r="C9" s="19" t="n">
        <v>14000</v>
      </c>
      <c r="D9" s="19" t="n">
        <v>14000</v>
      </c>
      <c r="E9" s="22">
        <f>IF(A9="","",MAX(N(C9)-N(D9),0))</f>
        <v/>
      </c>
      <c r="F9" s="22">
        <f>IF(OR(A9="",N(C9)=0),"",N(C9)-N(B9))</f>
        <v/>
      </c>
      <c r="G9" s="23">
        <f>IF(OR(A9="",$C$26=0),"",N(C9)/$C$26)</f>
        <v/>
      </c>
    </row>
    <row r="10">
      <c r="A10" s="21" t="inlineStr">
        <is>
          <t>التصوير والفيديو</t>
        </is>
      </c>
      <c r="B10" s="19" t="n">
        <v>20000</v>
      </c>
      <c r="C10" s="19" t="n">
        <v>18000</v>
      </c>
      <c r="D10" s="19" t="n">
        <v>5000</v>
      </c>
      <c r="E10" s="22">
        <f>IF(A10="","",MAX(N(C10)-N(D10),0))</f>
        <v/>
      </c>
      <c r="F10" s="22">
        <f>IF(OR(A10="",N(C10)=0),"",N(C10)-N(B10))</f>
        <v/>
      </c>
      <c r="G10" s="23">
        <f>IF(OR(A10="",$C$26=0),"",N(C10)/$C$26)</f>
        <v/>
      </c>
    </row>
    <row r="11">
      <c r="A11" s="21" t="inlineStr">
        <is>
          <t>الكوشة والزهور والديكور</t>
        </is>
      </c>
      <c r="B11" s="19" t="n">
        <v>15000</v>
      </c>
      <c r="C11" s="19" t="n">
        <v>12000</v>
      </c>
      <c r="D11" s="19" t="n">
        <v>6000</v>
      </c>
      <c r="E11" s="22">
        <f>IF(A11="","",MAX(N(C11)-N(D11),0))</f>
        <v/>
      </c>
      <c r="F11" s="22">
        <f>IF(OR(A11="",N(C11)=0),"",N(C11)-N(B11))</f>
        <v/>
      </c>
      <c r="G11" s="23">
        <f>IF(OR(A11="",$C$26=0),"",N(C11)/$C$26)</f>
        <v/>
      </c>
    </row>
    <row r="12">
      <c r="A12" s="21" t="inlineStr">
        <is>
          <t>دي جي وزفة</t>
        </is>
      </c>
      <c r="B12" s="19" t="n">
        <v>18000</v>
      </c>
      <c r="C12" s="19" t="n">
        <v>20000</v>
      </c>
      <c r="D12" s="19" t="n">
        <v>5000</v>
      </c>
      <c r="E12" s="22">
        <f>IF(A12="","",MAX(N(C12)-N(D12),0))</f>
        <v/>
      </c>
      <c r="F12" s="22">
        <f>IF(OR(A12="",N(C12)=0),"",N(C12)-N(B12))</f>
        <v/>
      </c>
      <c r="G12" s="23">
        <f>IF(OR(A12="",$C$26=0),"",N(C12)/$C$26)</f>
        <v/>
      </c>
    </row>
    <row r="13">
      <c r="A13" s="21" t="inlineStr">
        <is>
          <t>ميك أب وكوافير</t>
        </is>
      </c>
      <c r="B13" s="19" t="n">
        <v>10000</v>
      </c>
      <c r="C13" s="19" t="n">
        <v>9500</v>
      </c>
      <c r="D13" s="19" t="n">
        <v>3000</v>
      </c>
      <c r="E13" s="22">
        <f>IF(A13="","",MAX(N(C13)-N(D13),0))</f>
        <v/>
      </c>
      <c r="F13" s="22">
        <f>IF(OR(A13="",N(C13)=0),"",N(C13)-N(B13))</f>
        <v/>
      </c>
      <c r="G13" s="23">
        <f>IF(OR(A13="",$C$26=0),"",N(C13)/$C$26)</f>
        <v/>
      </c>
    </row>
    <row r="14">
      <c r="A14" s="21" t="inlineStr">
        <is>
          <t>الدعوات والتوزيعات</t>
        </is>
      </c>
      <c r="B14" s="19" t="n">
        <v>6000</v>
      </c>
      <c r="C14" s="19" t="n">
        <v>7500</v>
      </c>
      <c r="D14" s="19" t="n">
        <v>7500</v>
      </c>
      <c r="E14" s="22">
        <f>IF(A14="","",MAX(N(C14)-N(D14),0))</f>
        <v/>
      </c>
      <c r="F14" s="22">
        <f>IF(OR(A14="",N(C14)=0),"",N(C14)-N(B14))</f>
        <v/>
      </c>
      <c r="G14" s="23">
        <f>IF(OR(A14="",$C$26=0),"",N(C14)/$C$26)</f>
        <v/>
      </c>
    </row>
    <row r="15">
      <c r="A15" s="21" t="inlineStr">
        <is>
          <t>عربية الزفاف</t>
        </is>
      </c>
      <c r="B15" s="19" t="n">
        <v>5000</v>
      </c>
      <c r="C15" s="19" t="n">
        <v>4500</v>
      </c>
      <c r="D15" s="19" t="n">
        <v>0</v>
      </c>
      <c r="E15" s="22">
        <f>IF(A15="","",MAX(N(C15)-N(D15),0))</f>
        <v/>
      </c>
      <c r="F15" s="22">
        <f>IF(OR(A15="",N(C15)=0),"",N(C15)-N(B15))</f>
        <v/>
      </c>
      <c r="G15" s="23">
        <f>IF(OR(A15="",$C$26=0),"",N(C15)/$C$26)</f>
        <v/>
      </c>
    </row>
    <row r="16">
      <c r="A16" s="21" t="inlineStr">
        <is>
          <t>شهر العسل</t>
        </is>
      </c>
      <c r="B16" s="19" t="n">
        <v>60000</v>
      </c>
      <c r="C16" s="19" t="n">
        <v>55000</v>
      </c>
      <c r="D16" s="19" t="n">
        <v>20000</v>
      </c>
      <c r="E16" s="22">
        <f>IF(A16="","",MAX(N(C16)-N(D16),0))</f>
        <v/>
      </c>
      <c r="F16" s="22">
        <f>IF(OR(A16="",N(C16)=0),"",N(C16)-N(B16))</f>
        <v/>
      </c>
      <c r="G16" s="23">
        <f>IF(OR(A16="",$C$26=0),"",N(C16)/$C$26)</f>
        <v/>
      </c>
    </row>
    <row r="17">
      <c r="A17" s="21" t="inlineStr">
        <is>
          <t>احتياطي طوارئ</t>
        </is>
      </c>
      <c r="B17" s="19" t="n">
        <v>20000</v>
      </c>
      <c r="C17" s="19" t="n"/>
      <c r="D17" s="19" t="n"/>
      <c r="E17" s="22">
        <f>IF(A17="","",MAX(N(C17)-N(D17),0))</f>
        <v/>
      </c>
      <c r="F17" s="22">
        <f>IF(OR(A17="",N(C17)=0),"",N(C17)-N(B17))</f>
        <v/>
      </c>
      <c r="G17" s="23">
        <f>IF(OR(A17="",$C$26=0),"",N(C17)/$C$26)</f>
        <v/>
      </c>
    </row>
    <row r="18">
      <c r="A18" s="21" t="n"/>
      <c r="B18" s="19" t="n"/>
      <c r="C18" s="19" t="n"/>
      <c r="D18" s="19" t="n"/>
      <c r="E18" s="22">
        <f>IF(A18="","",MAX(N(C18)-N(D18),0))</f>
        <v/>
      </c>
      <c r="F18" s="22">
        <f>IF(OR(A18="",N(C18)=0),"",N(C18)-N(B18))</f>
        <v/>
      </c>
      <c r="G18" s="23">
        <f>IF(OR(A18="",$C$26=0),"",N(C18)/$C$26)</f>
        <v/>
      </c>
    </row>
    <row r="19">
      <c r="A19" s="21" t="n"/>
      <c r="B19" s="19" t="n"/>
      <c r="C19" s="19" t="n"/>
      <c r="D19" s="19" t="n"/>
      <c r="E19" s="22">
        <f>IF(A19="","",MAX(N(C19)-N(D19),0))</f>
        <v/>
      </c>
      <c r="F19" s="22">
        <f>IF(OR(A19="",N(C19)=0),"",N(C19)-N(B19))</f>
        <v/>
      </c>
      <c r="G19" s="23">
        <f>IF(OR(A19="",$C$26=0),"",N(C19)/$C$26)</f>
        <v/>
      </c>
    </row>
    <row r="20">
      <c r="A20" s="21" t="n"/>
      <c r="B20" s="19" t="n"/>
      <c r="C20" s="19" t="n"/>
      <c r="D20" s="19" t="n"/>
      <c r="E20" s="22">
        <f>IF(A20="","",MAX(N(C20)-N(D20),0))</f>
        <v/>
      </c>
      <c r="F20" s="22">
        <f>IF(OR(A20="",N(C20)=0),"",N(C20)-N(B20))</f>
        <v/>
      </c>
      <c r="G20" s="23">
        <f>IF(OR(A20="",$C$26=0),"",N(C20)/$C$26)</f>
        <v/>
      </c>
    </row>
    <row r="21">
      <c r="A21" s="21" t="n"/>
      <c r="B21" s="19" t="n"/>
      <c r="C21" s="19" t="n"/>
      <c r="D21" s="19" t="n"/>
      <c r="E21" s="22">
        <f>IF(A21="","",MAX(N(C21)-N(D21),0))</f>
        <v/>
      </c>
      <c r="F21" s="22">
        <f>IF(OR(A21="",N(C21)=0),"",N(C21)-N(B21))</f>
        <v/>
      </c>
      <c r="G21" s="23">
        <f>IF(OR(A21="",$C$26=0),"",N(C21)/$C$26)</f>
        <v/>
      </c>
    </row>
    <row r="22">
      <c r="A22" s="21" t="n"/>
      <c r="B22" s="19" t="n"/>
      <c r="C22" s="19" t="n"/>
      <c r="D22" s="19" t="n"/>
      <c r="E22" s="22">
        <f>IF(A22="","",MAX(N(C22)-N(D22),0))</f>
        <v/>
      </c>
      <c r="F22" s="22">
        <f>IF(OR(A22="",N(C22)=0),"",N(C22)-N(B22))</f>
        <v/>
      </c>
      <c r="G22" s="23">
        <f>IF(OR(A22="",$C$26=0),"",N(C22)/$C$26)</f>
        <v/>
      </c>
    </row>
    <row r="23">
      <c r="A23" s="21" t="n"/>
      <c r="B23" s="19" t="n"/>
      <c r="C23" s="19" t="n"/>
      <c r="D23" s="19" t="n"/>
      <c r="E23" s="22">
        <f>IF(A23="","",MAX(N(C23)-N(D23),0))</f>
        <v/>
      </c>
      <c r="F23" s="22">
        <f>IF(OR(A23="",N(C23)=0),"",N(C23)-N(B23))</f>
        <v/>
      </c>
      <c r="G23" s="23">
        <f>IF(OR(A23="",$C$26=0),"",N(C23)/$C$26)</f>
        <v/>
      </c>
    </row>
    <row r="24">
      <c r="A24" s="21" t="n"/>
      <c r="B24" s="19" t="n"/>
      <c r="C24" s="19" t="n"/>
      <c r="D24" s="19" t="n"/>
      <c r="E24" s="22">
        <f>IF(A24="","",MAX(N(C24)-N(D24),0))</f>
        <v/>
      </c>
      <c r="F24" s="22">
        <f>IF(OR(A24="",N(C24)=0),"",N(C24)-N(B24))</f>
        <v/>
      </c>
      <c r="G24" s="23">
        <f>IF(OR(A24="",$C$26=0),"",N(C24)/$C$26)</f>
        <v/>
      </c>
    </row>
    <row r="25">
      <c r="A25" s="21" t="n"/>
      <c r="B25" s="19" t="n"/>
      <c r="C25" s="19" t="n"/>
      <c r="D25" s="19" t="n"/>
      <c r="E25" s="22">
        <f>IF(A25="","",MAX(N(C25)-N(D25),0))</f>
        <v/>
      </c>
      <c r="F25" s="22">
        <f>IF(OR(A25="",N(C25)=0),"",N(C25)-N(B25))</f>
        <v/>
      </c>
      <c r="G25" s="23">
        <f>IF(OR(A25="",$C$26=0),"",N(C25)/$C$26)</f>
        <v/>
      </c>
    </row>
    <row r="26">
      <c r="A26" s="24" t="inlineStr">
        <is>
          <t>الإجمالي</t>
        </is>
      </c>
      <c r="B26" s="25">
        <f>SUM(B6:B25)</f>
        <v/>
      </c>
      <c r="C26" s="25">
        <f>SUM(C6:C25)</f>
        <v/>
      </c>
      <c r="D26" s="25">
        <f>SUM(D6:D25)</f>
        <v/>
      </c>
      <c r="E26" s="25">
        <f>SUM(E6:E25)</f>
        <v/>
      </c>
      <c r="F26" s="25">
        <f>SUM(F6:F25)</f>
        <v/>
      </c>
      <c r="G26" s="26" t="n"/>
    </row>
    <row r="28">
      <c r="A28" s="18" t="inlineStr">
        <is>
          <t>المتبقي من الميزانية بعد التعاقدات</t>
        </is>
      </c>
      <c r="B28" s="27" t="n"/>
      <c r="C28" s="28">
        <f>B3-C26</f>
        <v/>
      </c>
    </row>
    <row r="29">
      <c r="A29" s="29" t="inlineStr">
        <is>
          <t>المدفوع حتى الآن</t>
        </is>
      </c>
      <c r="B29" s="27" t="n"/>
      <c r="C29" s="22">
        <f>D26</f>
        <v/>
      </c>
    </row>
    <row r="30">
      <c r="A30" s="18" t="inlineStr">
        <is>
          <t>المتبقي سداده</t>
        </is>
      </c>
      <c r="B30" s="27" t="n"/>
      <c r="C30" s="28">
        <f>E26</f>
        <v/>
      </c>
    </row>
    <row r="31">
      <c r="A31" s="29" t="inlineStr">
        <is>
          <t>تكلفة الضيف (المتعاقد ÷ المدعوين)</t>
        </is>
      </c>
      <c r="B31" s="27" t="n"/>
      <c r="C31" s="22">
        <f>IF(D3=0,"",C26/D3)</f>
        <v/>
      </c>
    </row>
    <row r="32">
      <c r="A32" s="29" t="inlineStr">
        <is>
          <t>نسبة المدفوع من المتعاقد</t>
        </is>
      </c>
      <c r="B32" s="27" t="n"/>
      <c r="C32" s="23">
        <f>IF(C26=0,"",D26/C26)</f>
        <v/>
      </c>
    </row>
  </sheetData>
  <sheetProtection selectLockedCells="0" selectUnlockedCells="0" sheet="1" objects="0" insertRows="1" insertHyperlinks="1" autoFilter="0" scenarios="0" formatColumns="0" deleteColumns="1" insertColumns="1" pivotTables="1" deleteRows="1" formatCells="0" formatRows="0" sort="0"/>
  <mergeCells count="7">
    <mergeCell ref="A30:B30"/>
    <mergeCell ref="A1:G1"/>
    <mergeCell ref="A29:B29"/>
    <mergeCell ref="A28:B28"/>
    <mergeCell ref="A32:B32"/>
    <mergeCell ref="A2:G2"/>
    <mergeCell ref="A31:B31"/>
  </mergeCells>
  <conditionalFormatting sqref="F6:F25">
    <cfRule type="cellIs" priority="1" operator="greaterThan" dxfId="0">
      <formula>0</formula>
    </cfRule>
    <cfRule type="cellIs" priority="2" operator="lessThan" dxfId="1">
      <formula>0</formula>
    </cfRule>
  </conditionalFormatting>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2026-10-30T04:07:01Z</dcterms:created>
  <dcterms:modified xmlns:dcterms="http://purl.org/dc/terms/" xmlns:xsi="http://www.w3.org/2001/XMLSchema-instance" xsi:type="dcterms:W3CDTF">2026-10-30T04:07:01Z</dcterms:modified>
</cp:coreProperties>
</file>