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دورة" sheetId="3" state="visible" r:id="rId3"/>
  </sheets>
  <definedNames>
    <definedName name="_xlnm.Print_Area" localSheetId="2">'الدورة'!$A$1:$C$31</definedName>
  </definedNames>
  <calcPr calcId="124519" fullCalcOnLoad="1"/>
</workbook>
</file>

<file path=xl/styles.xml><?xml version="1.0" encoding="utf-8"?>
<styleSheet xmlns="http://schemas.openxmlformats.org/spreadsheetml/2006/main">
  <numFmts count="4">
    <numFmt numFmtId="164" formatCode="#,##0;[Red]-#,##0"/>
    <numFmt numFmtId="165" formatCode="#,##0.00;[Red]-#,##0.00"/>
    <numFmt numFmtId="166" formatCode="0.0%"/>
    <numFmt numFmtId="167"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2"/>
    </font>
    <font>
      <name val="Arial"/>
      <b val="1"/>
      <color rgb="00000000"/>
      <sz val="11"/>
    </font>
    <font>
      <name val="Arial"/>
      <b val="1"/>
      <color rgb="00FFFFFF"/>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3" borderId="0" applyAlignment="1" pivotButton="0" quotePrefix="0" xfId="0">
      <alignment horizontal="right" vertical="center"/>
    </xf>
    <xf numFmtId="0" fontId="15"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0" fontId="16" fillId="3" borderId="2" applyAlignment="1" pivotButton="0" quotePrefix="0" xfId="0">
      <alignment horizontal="center" vertical="center" wrapText="1"/>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167" fontId="10" fillId="0" borderId="2" applyAlignment="1" pivotButton="0" quotePrefix="0" xfId="0">
      <alignment horizontal="center" vertical="center"/>
    </xf>
    <xf numFmtId="166" fontId="10" fillId="0" borderId="2" applyAlignment="1" pivotButton="0" quotePrefix="0" xfId="0">
      <alignment horizontal="center" vertical="center"/>
    </xf>
    <xf numFmtId="164" fontId="16" fillId="3" borderId="2" applyAlignment="1" pivotButton="0" quotePrefix="0" xfId="0">
      <alignment horizontal="center" vertical="center"/>
    </xf>
    <xf numFmtId="165"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توزيع تكلفة الدورة</a:t>
            </a:r>
          </a:p>
        </rich>
      </tx>
    </title>
    <plotArea>
      <pieChart>
        <varyColors val="1"/>
        <ser>
          <idx val="0"/>
          <order val="0"/>
          <tx>
            <strRef>
              <f>'الدورة'!B22</f>
            </strRef>
          </tx>
          <spPr>
            <a:ln xmlns:a="http://schemas.openxmlformats.org/drawingml/2006/main">
              <a:prstDash val="solid"/>
            </a:ln>
          </spPr>
          <dPt>
            <idx val="0"/>
            <spPr>
              <a:solidFill xmlns:a="http://schemas.openxmlformats.org/drawingml/2006/main">
                <a:srgbClr val="14213D"/>
              </a:solidFill>
              <a:ln xmlns:a="http://schemas.openxmlformats.org/drawingml/2006/main">
                <a:prstDash val="solid"/>
              </a:ln>
            </spPr>
          </dPt>
          <dPt>
            <idx val="1"/>
            <spPr>
              <a:solidFill xmlns:a="http://schemas.openxmlformats.org/drawingml/2006/main">
                <a:srgbClr val="B08D57"/>
              </a:solidFill>
              <a:ln xmlns:a="http://schemas.openxmlformats.org/drawingml/2006/main">
                <a:prstDash val="solid"/>
              </a:ln>
            </spPr>
          </dPt>
          <dPt>
            <idx val="2"/>
            <spPr>
              <a:solidFill xmlns:a="http://schemas.openxmlformats.org/drawingml/2006/main">
                <a:srgbClr val="5B7DB1"/>
              </a:solidFill>
              <a:ln xmlns:a="http://schemas.openxmlformats.org/drawingml/2006/main">
                <a:prstDash val="solid"/>
              </a:ln>
            </spPr>
          </dPt>
          <dPt>
            <idx val="3"/>
            <spPr>
              <a:solidFill xmlns:a="http://schemas.openxmlformats.org/drawingml/2006/main">
                <a:srgbClr val="8A9BB8"/>
              </a:solidFill>
              <a:ln xmlns:a="http://schemas.openxmlformats.org/drawingml/2006/main">
                <a:prstDash val="solid"/>
              </a:ln>
            </spPr>
          </dPt>
          <cat>
            <numRef>
              <f>'الدورة'!$A$23:$A$26</f>
            </numRef>
          </cat>
          <val>
            <numRef>
              <f>'الدورة'!$B$23:$B$26</f>
            </numRef>
          </val>
        </ser>
        <dLbls>
          <showPercent val="1"/>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2</row>
      <rowOff>0</rowOff>
    </from>
    <ext cx="43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تكلفة وربحية دورة تسمين العجول</t>
        </is>
      </c>
    </row>
    <row r="2" ht="4" customHeight="1">
      <c r="A2" s="9" t="n"/>
    </row>
    <row r="4" ht="22" customHeight="1">
      <c r="B4" s="10" t="inlineStr">
        <is>
          <t>فكرة القالب</t>
        </is>
      </c>
    </row>
    <row r="5" ht="50" customHeight="1">
      <c r="A5" s="11" t="inlineStr">
        <is>
          <t>•</t>
        </is>
      </c>
      <c r="B5" s="12" t="inlineStr">
        <is>
          <t>لمربي ماشية التسمين: من عدد العجول ووزن وسعر الشراء والزيادة اليومية وأيام التسمين ونسبة النفوق وعلائق المركز والمالئ والرعاية البيطرية والعمالة والإيجار وسعر البيع، يحسب وزن البيع والإيراد وتكاليف الدورة وصافي الربح والعائد على التكلفة وتكلفة كيلو الزيادة وسعر التعادل.</t>
        </is>
      </c>
    </row>
    <row r="6" ht="22" customHeight="1">
      <c r="B6" s="10" t="inlineStr">
        <is>
          <t>خطوات الاستخدام</t>
        </is>
      </c>
    </row>
    <row r="7" ht="34" customHeight="1">
      <c r="A7" s="11" t="inlineStr">
        <is>
          <t>•</t>
        </is>
      </c>
      <c r="B7" s="12" t="inlineStr">
        <is>
          <t>اكتب بيانات الدفعة والأسعار المتوقعة. الزيادة اليومية تعتمد على السلالة والعليقة والعمر عند الشراء.</t>
        </is>
      </c>
    </row>
    <row r="8" ht="22" customHeight="1">
      <c r="B8" s="10" t="inlineStr">
        <is>
          <t>ملاحظات</t>
        </is>
      </c>
    </row>
    <row r="9" ht="34" customHeight="1">
      <c r="A9" s="11" t="inlineStr">
        <is>
          <t>•</t>
        </is>
      </c>
      <c r="B9" s="12" t="inlineStr">
        <is>
          <t>سعر الشراء والبيع للكيلو القائم أهم عاملين؛ احسب سعر التعادل قبل الشراء. تابع الوزن شهريًا للتأكد من الزيادة اليومية الفعلية. وثّق التحصينات والإصابات.</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C31"/>
  <sheetViews>
    <sheetView showGridLines="0" rightToLeft="1" workbookViewId="0">
      <selection activeCell="A1" sqref="A1"/>
    </sheetView>
  </sheetViews>
  <sheetFormatPr baseColWidth="8" defaultRowHeight="15"/>
  <cols>
    <col width="44" customWidth="1" min="1" max="1"/>
    <col width="16" customWidth="1" min="2" max="2"/>
    <col width="12" customWidth="1" min="3" max="3"/>
  </cols>
  <sheetData>
    <row r="1" ht="30" customHeight="1">
      <c r="A1" s="15" t="inlineStr">
        <is>
          <t>دورة تسمين 20 عجلًا - 6 شهور</t>
        </is>
      </c>
      <c r="B1" s="16" t="n"/>
      <c r="C1" s="16" t="n"/>
    </row>
    <row r="2" ht="30" customHeight="1">
      <c r="A2" s="17" t="inlineStr">
        <is>
          <t>الخلايا الصفراء للإدخال.</t>
        </is>
      </c>
    </row>
    <row r="3">
      <c r="A3" s="18" t="inlineStr">
        <is>
          <t>المدخلات</t>
        </is>
      </c>
    </row>
    <row r="4">
      <c r="A4" s="19" t="inlineStr">
        <is>
          <t>عدد العجول</t>
        </is>
      </c>
      <c r="B4" s="20" t="n">
        <v>20</v>
      </c>
    </row>
    <row r="5">
      <c r="A5" s="19" t="inlineStr">
        <is>
          <t>وزن الشراء للرأس (كجم)</t>
        </is>
      </c>
      <c r="B5" s="20" t="n">
        <v>250</v>
      </c>
    </row>
    <row r="6">
      <c r="A6" s="19" t="inlineStr">
        <is>
          <t>سعر كيلو الشراء (قائم)</t>
        </is>
      </c>
      <c r="B6" s="21" t="n">
        <v>210</v>
      </c>
    </row>
    <row r="7">
      <c r="A7" s="19" t="inlineStr">
        <is>
          <t>الزيادة اليومية في الوزن (كجم)</t>
        </is>
      </c>
      <c r="B7" s="21" t="n">
        <v>1.2</v>
      </c>
    </row>
    <row r="8">
      <c r="A8" s="19" t="inlineStr">
        <is>
          <t>أيام التسمين</t>
        </is>
      </c>
      <c r="B8" s="20" t="n">
        <v>180</v>
      </c>
    </row>
    <row r="9">
      <c r="A9" s="19" t="inlineStr">
        <is>
          <t>نسبة النفوق</t>
        </is>
      </c>
      <c r="B9" s="22" t="n">
        <v>0.02</v>
      </c>
    </row>
    <row r="10">
      <c r="A10" s="19" t="inlineStr">
        <is>
          <t>علف مركز للرأس يوميًا (كجم)</t>
        </is>
      </c>
      <c r="B10" s="21" t="n">
        <v>9</v>
      </c>
    </row>
    <row r="11">
      <c r="A11" s="19" t="inlineStr">
        <is>
          <t>سعر كيلو العلف المركز</t>
        </is>
      </c>
      <c r="B11" s="21" t="n">
        <v>15</v>
      </c>
    </row>
    <row r="12">
      <c r="A12" s="19" t="inlineStr">
        <is>
          <t>علف مالئ للرأس يوميًا (كجم)</t>
        </is>
      </c>
      <c r="B12" s="21" t="n">
        <v>8</v>
      </c>
    </row>
    <row r="13">
      <c r="A13" s="19" t="inlineStr">
        <is>
          <t>سعر كيلو العلف المالئ</t>
        </is>
      </c>
      <c r="B13" s="21" t="n">
        <v>3</v>
      </c>
    </row>
    <row r="14">
      <c r="A14" s="19" t="inlineStr">
        <is>
          <t>بيطري وتحصينات للرأس</t>
        </is>
      </c>
      <c r="B14" s="20" t="n">
        <v>1200</v>
      </c>
    </row>
    <row r="15">
      <c r="A15" s="19" t="inlineStr">
        <is>
          <t>العمالة الشهرية</t>
        </is>
      </c>
      <c r="B15" s="20" t="n">
        <v>6000</v>
      </c>
    </row>
    <row r="16">
      <c r="A16" s="19" t="inlineStr">
        <is>
          <t>إيجار الحظيرة شهريًا</t>
        </is>
      </c>
      <c r="B16" s="20" t="n">
        <v>3000</v>
      </c>
    </row>
    <row r="17">
      <c r="A17" s="19" t="inlineStr">
        <is>
          <t>سعر بيع كيلو القائم</t>
        </is>
      </c>
      <c r="B17" s="21" t="n">
        <v>215</v>
      </c>
    </row>
    <row r="19">
      <c r="A19" s="18" t="inlineStr">
        <is>
          <t>النتائج</t>
        </is>
      </c>
      <c r="C19" s="23" t="inlineStr">
        <is>
          <t>النسبة</t>
        </is>
      </c>
    </row>
    <row r="20">
      <c r="A20" s="24" t="inlineStr">
        <is>
          <t>وزن البيع للرأس (كجم)</t>
        </is>
      </c>
      <c r="B20" s="25">
        <f>B5+B7*B8</f>
        <v/>
      </c>
    </row>
    <row r="21">
      <c r="A21" s="24" t="inlineStr">
        <is>
          <t>الرؤوس المباعة</t>
        </is>
      </c>
      <c r="B21" s="26">
        <f>B4*(1-B9)</f>
        <v/>
      </c>
    </row>
    <row r="22">
      <c r="A22" s="24" t="inlineStr">
        <is>
          <t>الإيراد</t>
        </is>
      </c>
      <c r="B22" s="25">
        <f>B21*B20*B17</f>
        <v/>
      </c>
    </row>
    <row r="23">
      <c r="A23" s="24" t="inlineStr">
        <is>
          <t>شراء العجول</t>
        </is>
      </c>
      <c r="B23" s="25">
        <f>B4*B5*B6</f>
        <v/>
      </c>
      <c r="C23" s="27">
        <f>IF($B$27=0,"",B23/$B$27)</f>
        <v/>
      </c>
    </row>
    <row r="24">
      <c r="A24" s="24" t="inlineStr">
        <is>
          <t>العلف</t>
        </is>
      </c>
      <c r="B24" s="25">
        <f>B4*B8*(B10*B11+B12*B13)</f>
        <v/>
      </c>
      <c r="C24" s="27">
        <f>IF($B$27=0,"",B24/$B$27)</f>
        <v/>
      </c>
    </row>
    <row r="25">
      <c r="A25" s="24" t="inlineStr">
        <is>
          <t>بيطري وتحصينات</t>
        </is>
      </c>
      <c r="B25" s="25">
        <f>B4*B14</f>
        <v/>
      </c>
      <c r="C25" s="27">
        <f>IF($B$27=0,"",B25/$B$27)</f>
        <v/>
      </c>
    </row>
    <row r="26">
      <c r="A26" s="24" t="inlineStr">
        <is>
          <t>عمالة وإيجار</t>
        </is>
      </c>
      <c r="B26" s="25">
        <f>(B15+B16)*B8/30</f>
        <v/>
      </c>
      <c r="C26" s="27">
        <f>IF($B$27=0,"",B26/$B$27)</f>
        <v/>
      </c>
    </row>
    <row r="27">
      <c r="A27" s="19" t="inlineStr">
        <is>
          <t>إجمالي التكلفة</t>
        </is>
      </c>
      <c r="B27" s="28">
        <f>SUM(B23:B26)</f>
        <v/>
      </c>
    </row>
    <row r="28">
      <c r="A28" s="19" t="inlineStr">
        <is>
          <t>صافي الربح</t>
        </is>
      </c>
      <c r="B28" s="28">
        <f>B22-B27</f>
        <v/>
      </c>
    </row>
    <row r="29">
      <c r="A29" s="24" t="inlineStr">
        <is>
          <t>العائد على التكلفة للدورة</t>
        </is>
      </c>
      <c r="B29" s="27">
        <f>IF(B27=0,"",B28/B27)</f>
        <v/>
      </c>
    </row>
    <row r="30">
      <c r="A30" s="24" t="inlineStr">
        <is>
          <t>تكلفة كيلو الزيادة</t>
        </is>
      </c>
      <c r="B30" s="29">
        <f>IF(B4*B7*B8=0,"",(B27-B23)/(B4*B7*B8))</f>
        <v/>
      </c>
    </row>
    <row r="31">
      <c r="A31" s="24" t="inlineStr">
        <is>
          <t>سعر بيع الكيلو للتعادل</t>
        </is>
      </c>
      <c r="B31" s="29">
        <f>IF(B21*B20=0,"",B27/(B21*B20))</f>
        <v/>
      </c>
    </row>
  </sheetData>
  <sheetProtection selectLockedCells="0" selectUnlockedCells="0" sheet="1" objects="0" insertRows="1" insertHyperlinks="1" autoFilter="0" scenarios="0" formatColumns="0" deleteColumns="1" insertColumns="1" pivotTables="1" deleteRows="1" formatCells="0" formatRows="0" sort="0"/>
  <mergeCells count="4">
    <mergeCell ref="A1:C1"/>
    <mergeCell ref="A19:B19"/>
    <mergeCell ref="A3:C3"/>
    <mergeCell ref="A2:C2"/>
  </mergeCells>
  <pageMargins left="0.75" right="0.75" top="1" bottom="1" header="0.5" footer="0.5"/>
  <pageSetup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2026-10-30T04:07:01Z</dcterms:created>
  <dcterms:modified xmlns:dcterms="http://purl.org/dc/terms/" xmlns:xsi="http://www.w3.org/2001/XMLSchema-instance" xsi:type="dcterms:W3CDTF">2026-10-30T04:07:01Z</dcterms:modified>
</cp:coreProperties>
</file>