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دورة" sheetId="3" state="visible" r:id="rId3"/>
  </sheets>
  <definedNames>
    <definedName name="_xlnm.Print_Area" localSheetId="2">'الدورة'!$A$1:$C$31</definedName>
  </definedNames>
  <calcPr calcId="124519" fullCalcOnLoad="1"/>
</workbook>
</file>

<file path=xl/styles.xml><?xml version="1.0" encoding="utf-8"?>
<styleSheet xmlns="http://schemas.openxmlformats.org/spreadsheetml/2006/main">
  <numFmts count="4">
    <numFmt numFmtId="164" formatCode="#,##0;[Red]-#,##0"/>
    <numFmt numFmtId="165" formatCode="#,##0.00;[Red]-#,##0.00"/>
    <numFmt numFmtId="166" formatCode="0.0%"/>
    <numFmt numFmtId="167" formatCode="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2"/>
    </font>
    <font>
      <name val="Arial"/>
      <b val="1"/>
      <color rgb="00000000"/>
      <sz val="11"/>
    </font>
    <font>
      <name val="Arial"/>
      <b val="1"/>
      <color rgb="00FFFFFF"/>
      <sz val="11"/>
    </font>
  </fonts>
  <fills count="5">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s>
  <borders count="3">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s>
  <cellStyleXfs count="1">
    <xf numFmtId="0" fontId="0" fillId="0" borderId="0"/>
  </cellStyleXfs>
  <cellXfs count="30">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3" borderId="0" applyAlignment="1" pivotButton="0" quotePrefix="0" xfId="0">
      <alignment horizontal="right" vertical="center"/>
    </xf>
    <xf numFmtId="0" fontId="15"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165" fontId="10" fillId="4" borderId="2" applyAlignment="1" applyProtection="1" pivotButton="0" quotePrefix="0" xfId="0">
      <alignment horizontal="center" vertical="center"/>
      <protection locked="0" hidden="0"/>
    </xf>
    <xf numFmtId="166" fontId="10" fillId="4" borderId="2" applyAlignment="1" applyProtection="1" pivotButton="0" quotePrefix="0" xfId="0">
      <alignment horizontal="center" vertical="center"/>
      <protection locked="0" hidden="0"/>
    </xf>
    <xf numFmtId="0" fontId="16" fillId="3" borderId="2" applyAlignment="1" pivotButton="0" quotePrefix="0" xfId="0">
      <alignment horizontal="center" vertical="center" wrapText="1"/>
    </xf>
    <xf numFmtId="0" fontId="10" fillId="0" borderId="2" applyAlignment="1" pivotButton="0" quotePrefix="0" xfId="0">
      <alignment horizontal="right" vertical="center" wrapText="1"/>
    </xf>
    <xf numFmtId="165" fontId="10" fillId="0" borderId="2" applyAlignment="1" pivotButton="0" quotePrefix="0" xfId="0">
      <alignment horizontal="center" vertical="center"/>
    </xf>
    <xf numFmtId="167" fontId="10" fillId="0" borderId="2" applyAlignment="1" pivotButton="0" quotePrefix="0" xfId="0">
      <alignment horizontal="center" vertical="center"/>
    </xf>
    <xf numFmtId="164" fontId="10" fillId="0" borderId="2" applyAlignment="1" pivotButton="0" quotePrefix="0" xfId="0">
      <alignment horizontal="center" vertical="center"/>
    </xf>
    <xf numFmtId="166" fontId="10" fillId="0" borderId="2" applyAlignment="1" pivotButton="0" quotePrefix="0" xfId="0">
      <alignment horizontal="center" vertical="center"/>
    </xf>
    <xf numFmtId="164" fontId="16" fillId="3" borderId="2"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توزيع التكلفة</a:t>
            </a:r>
          </a:p>
        </rich>
      </tx>
    </title>
    <plotArea>
      <pieChart>
        <varyColors val="1"/>
        <ser>
          <idx val="0"/>
          <order val="0"/>
          <tx>
            <strRef>
              <f>'الدورة'!B22</f>
            </strRef>
          </tx>
          <spPr>
            <a:ln xmlns:a="http://schemas.openxmlformats.org/drawingml/2006/main">
              <a:prstDash val="solid"/>
            </a:ln>
          </spPr>
          <dPt>
            <idx val="0"/>
            <spPr>
              <a:solidFill xmlns:a="http://schemas.openxmlformats.org/drawingml/2006/main">
                <a:srgbClr val="14213D"/>
              </a:solidFill>
              <a:ln xmlns:a="http://schemas.openxmlformats.org/drawingml/2006/main">
                <a:prstDash val="solid"/>
              </a:ln>
            </spPr>
          </dPt>
          <dPt>
            <idx val="1"/>
            <spPr>
              <a:solidFill xmlns:a="http://schemas.openxmlformats.org/drawingml/2006/main">
                <a:srgbClr val="B08D57"/>
              </a:solidFill>
              <a:ln xmlns:a="http://schemas.openxmlformats.org/drawingml/2006/main">
                <a:prstDash val="solid"/>
              </a:ln>
            </spPr>
          </dPt>
          <dPt>
            <idx val="2"/>
            <spPr>
              <a:solidFill xmlns:a="http://schemas.openxmlformats.org/drawingml/2006/main">
                <a:srgbClr val="5B7DB1"/>
              </a:solidFill>
              <a:ln xmlns:a="http://schemas.openxmlformats.org/drawingml/2006/main">
                <a:prstDash val="solid"/>
              </a:ln>
            </spPr>
          </dPt>
          <dPt>
            <idx val="3"/>
            <spPr>
              <a:solidFill xmlns:a="http://schemas.openxmlformats.org/drawingml/2006/main">
                <a:srgbClr val="8A9BB8"/>
              </a:solidFill>
              <a:ln xmlns:a="http://schemas.openxmlformats.org/drawingml/2006/main">
                <a:prstDash val="solid"/>
              </a:ln>
            </spPr>
          </dPt>
          <cat>
            <numRef>
              <f>'الدورة'!$A$23:$A$26</f>
            </numRef>
          </cat>
          <val>
            <numRef>
              <f>'الدورة'!$B$23:$B$26</f>
            </numRef>
          </val>
        </ser>
        <dLbls>
          <showPercent val="1"/>
        </dLbls>
        <firstSliceAng val="0"/>
      </pieChart>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4</col>
      <colOff>0</colOff>
      <row>2</row>
      <rowOff>0</rowOff>
    </from>
    <ext cx="432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تكلفة وربحية تسمين خراف الأضاحي</t>
        </is>
      </c>
    </row>
    <row r="2" ht="4" customHeight="1">
      <c r="A2" s="9" t="n"/>
    </row>
    <row r="4" ht="22" customHeight="1">
      <c r="B4" s="10" t="inlineStr">
        <is>
          <t>فكرة القالب</t>
        </is>
      </c>
    </row>
    <row r="5" ht="50" customHeight="1">
      <c r="A5" s="11" t="inlineStr">
        <is>
          <t>•</t>
        </is>
      </c>
      <c r="B5" s="12" t="inlineStr">
        <is>
          <t>لمن يشتري الخراف قبل عيد الأضحى بشهور ويسمنها للبيع: من عدد الرؤوس ووزن وسعر الشراء والزيادة اليومية وأيام التسمين ونسبة النفوق والعلائق والرعاية والعمالة والإيجار وسعر البيع قبل العيد، يحسب وزن البيع والإيراد والتكاليف وصافي الربح والعائد وربح الرأس وسعر التعادل.</t>
        </is>
      </c>
    </row>
    <row r="6" ht="22" customHeight="1">
      <c r="B6" s="10" t="inlineStr">
        <is>
          <t>خطوات الاستخدام</t>
        </is>
      </c>
    </row>
    <row r="7" ht="18" customHeight="1">
      <c r="A7" s="11" t="inlineStr">
        <is>
          <t>•</t>
        </is>
      </c>
      <c r="B7" s="12" t="inlineStr">
        <is>
          <t>اكتب بيانات الدفعة وأسعار الشراء والعلف والبيع المتوقع قبل العيد.</t>
        </is>
      </c>
    </row>
    <row r="8" ht="22" customHeight="1">
      <c r="B8" s="10" t="inlineStr">
        <is>
          <t>ملاحظات</t>
        </is>
      </c>
    </row>
    <row r="9" ht="34" customHeight="1">
      <c r="A9" s="11" t="inlineStr">
        <is>
          <t>•</t>
        </is>
      </c>
      <c r="B9" s="12" t="inlineStr">
        <is>
          <t>أسعار الأضاحي ترتفع قبل العيد مباشرة ثم تهبط؛ حدد موعد البيع واتفق مسبقًا مع العملاء بعربون. وزن الخروف قبل الشراء وبعده بميزان معتمد.</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C31"/>
  <sheetViews>
    <sheetView showGridLines="0" rightToLeft="1" workbookViewId="0">
      <selection activeCell="A1" sqref="A1"/>
    </sheetView>
  </sheetViews>
  <sheetFormatPr baseColWidth="8" defaultRowHeight="15"/>
  <cols>
    <col width="44" customWidth="1" min="1" max="1"/>
    <col width="16" customWidth="1" min="2" max="2"/>
    <col width="12" customWidth="1" min="3" max="3"/>
  </cols>
  <sheetData>
    <row r="1" ht="30" customHeight="1">
      <c r="A1" s="15" t="inlineStr">
        <is>
          <t>تسمين 50 خروفًا لعيد الأضحى</t>
        </is>
      </c>
      <c r="B1" s="16" t="n"/>
      <c r="C1" s="16" t="n"/>
    </row>
    <row r="2" ht="30" customHeight="1">
      <c r="A2" s="17" t="inlineStr">
        <is>
          <t>الخلايا الصفراء للإدخال.</t>
        </is>
      </c>
    </row>
    <row r="3">
      <c r="A3" s="18" t="inlineStr">
        <is>
          <t>المدخلات</t>
        </is>
      </c>
    </row>
    <row r="4">
      <c r="A4" s="19" t="inlineStr">
        <is>
          <t>عدد الخراف</t>
        </is>
      </c>
      <c r="B4" s="20" t="n">
        <v>50</v>
      </c>
    </row>
    <row r="5">
      <c r="A5" s="19" t="inlineStr">
        <is>
          <t>وزن الشراء للرأس (كجم)</t>
        </is>
      </c>
      <c r="B5" s="20" t="n">
        <v>30</v>
      </c>
    </row>
    <row r="6">
      <c r="A6" s="19" t="inlineStr">
        <is>
          <t>سعر كيلو الشراء (قائم)</t>
        </is>
      </c>
      <c r="B6" s="21" t="n">
        <v>250</v>
      </c>
    </row>
    <row r="7">
      <c r="A7" s="19" t="inlineStr">
        <is>
          <t>الزيادة اليومية في الوزن (كجم)</t>
        </is>
      </c>
      <c r="B7" s="21" t="n">
        <v>0.25</v>
      </c>
    </row>
    <row r="8">
      <c r="A8" s="19" t="inlineStr">
        <is>
          <t>أيام التسمين حتى العيد</t>
        </is>
      </c>
      <c r="B8" s="20" t="n">
        <v>90</v>
      </c>
    </row>
    <row r="9">
      <c r="A9" s="19" t="inlineStr">
        <is>
          <t>نسبة النفوق</t>
        </is>
      </c>
      <c r="B9" s="22" t="n">
        <v>0.03</v>
      </c>
    </row>
    <row r="10">
      <c r="A10" s="19" t="inlineStr">
        <is>
          <t>علف مركز للرأس يوميًا (كجم)</t>
        </is>
      </c>
      <c r="B10" s="21" t="n">
        <v>1.2</v>
      </c>
    </row>
    <row r="11">
      <c r="A11" s="19" t="inlineStr">
        <is>
          <t>سعر كيلو العلف المركز</t>
        </is>
      </c>
      <c r="B11" s="21" t="n">
        <v>14</v>
      </c>
    </row>
    <row r="12">
      <c r="A12" s="19" t="inlineStr">
        <is>
          <t>علف مالئ للرأس يوميًا (كجم)</t>
        </is>
      </c>
      <c r="B12" s="21" t="n">
        <v>0.8</v>
      </c>
    </row>
    <row r="13">
      <c r="A13" s="19" t="inlineStr">
        <is>
          <t>سعر كيلو العلف المالئ</t>
        </is>
      </c>
      <c r="B13" s="21" t="n">
        <v>4</v>
      </c>
    </row>
    <row r="14">
      <c r="A14" s="19" t="inlineStr">
        <is>
          <t>بيطري وتحصينات للرأس</t>
        </is>
      </c>
      <c r="B14" s="20" t="n">
        <v>150</v>
      </c>
    </row>
    <row r="15">
      <c r="A15" s="19" t="inlineStr">
        <is>
          <t>العمالة الشهرية</t>
        </is>
      </c>
      <c r="B15" s="20" t="n">
        <v>5000</v>
      </c>
    </row>
    <row r="16">
      <c r="A16" s="19" t="inlineStr">
        <is>
          <t>إيجار الحظيرة شهريًا</t>
        </is>
      </c>
      <c r="B16" s="20" t="n">
        <v>2000</v>
      </c>
    </row>
    <row r="17">
      <c r="A17" s="19" t="inlineStr">
        <is>
          <t>سعر بيع الكيلو القائم قبل العيد</t>
        </is>
      </c>
      <c r="B17" s="21" t="n">
        <v>245</v>
      </c>
    </row>
    <row r="19">
      <c r="A19" s="18" t="inlineStr">
        <is>
          <t>النتائج</t>
        </is>
      </c>
      <c r="C19" s="23" t="inlineStr">
        <is>
          <t>النسبة</t>
        </is>
      </c>
    </row>
    <row r="20">
      <c r="A20" s="24" t="inlineStr">
        <is>
          <t>وزن البيع للرأس (كجم)</t>
        </is>
      </c>
      <c r="B20" s="25">
        <f>B5+B7*B8</f>
        <v/>
      </c>
    </row>
    <row r="21">
      <c r="A21" s="24" t="inlineStr">
        <is>
          <t>الرؤوس المباعة</t>
        </is>
      </c>
      <c r="B21" s="26">
        <f>B4*(1-B9)</f>
        <v/>
      </c>
    </row>
    <row r="22">
      <c r="A22" s="24" t="inlineStr">
        <is>
          <t>الإيراد</t>
        </is>
      </c>
      <c r="B22" s="27">
        <f>B21*B20*B17</f>
        <v/>
      </c>
    </row>
    <row r="23">
      <c r="A23" s="24" t="inlineStr">
        <is>
          <t>شراء الخراف</t>
        </is>
      </c>
      <c r="B23" s="27">
        <f>B4*B5*B6</f>
        <v/>
      </c>
      <c r="C23" s="28">
        <f>IF($B$27=0,"",B23/$B$27)</f>
        <v/>
      </c>
    </row>
    <row r="24">
      <c r="A24" s="24" t="inlineStr">
        <is>
          <t>العلف</t>
        </is>
      </c>
      <c r="B24" s="27">
        <f>B4*B8*(B10*B11+B12*B13)</f>
        <v/>
      </c>
      <c r="C24" s="28">
        <f>IF($B$27=0,"",B24/$B$27)</f>
        <v/>
      </c>
    </row>
    <row r="25">
      <c r="A25" s="24" t="inlineStr">
        <is>
          <t>بيطري وتحصينات</t>
        </is>
      </c>
      <c r="B25" s="27">
        <f>B4*B14</f>
        <v/>
      </c>
      <c r="C25" s="28">
        <f>IF($B$27=0,"",B25/$B$27)</f>
        <v/>
      </c>
    </row>
    <row r="26">
      <c r="A26" s="24" t="inlineStr">
        <is>
          <t>عمالة وإيجار</t>
        </is>
      </c>
      <c r="B26" s="27">
        <f>(B15+B16)*B8/30</f>
        <v/>
      </c>
      <c r="C26" s="28">
        <f>IF($B$27=0,"",B26/$B$27)</f>
        <v/>
      </c>
    </row>
    <row r="27">
      <c r="A27" s="19" t="inlineStr">
        <is>
          <t>إجمالي التكلفة</t>
        </is>
      </c>
      <c r="B27" s="29">
        <f>SUM(B23:B26)</f>
        <v/>
      </c>
    </row>
    <row r="28">
      <c r="A28" s="19" t="inlineStr">
        <is>
          <t>صافي الربح</t>
        </is>
      </c>
      <c r="B28" s="29">
        <f>B22-B27</f>
        <v/>
      </c>
    </row>
    <row r="29">
      <c r="A29" s="24" t="inlineStr">
        <is>
          <t>العائد على التكلفة</t>
        </is>
      </c>
      <c r="B29" s="28">
        <f>IF(B27=0,"",B28/B27)</f>
        <v/>
      </c>
    </row>
    <row r="30">
      <c r="A30" s="24" t="inlineStr">
        <is>
          <t>ربح الرأس المباع</t>
        </is>
      </c>
      <c r="B30" s="27">
        <f>IF(B21=0,"",B28/B21)</f>
        <v/>
      </c>
    </row>
    <row r="31">
      <c r="A31" s="24" t="inlineStr">
        <is>
          <t>سعر بيع الكيلو للتعادل</t>
        </is>
      </c>
      <c r="B31" s="25">
        <f>IF(B21*B20=0,"",B27/(B21*B20))</f>
        <v/>
      </c>
    </row>
  </sheetData>
  <sheetProtection selectLockedCells="0" selectUnlockedCells="0" sheet="1" objects="0" insertRows="1" insertHyperlinks="1" autoFilter="0" scenarios="0" formatColumns="0" deleteColumns="1" insertColumns="1" pivotTables="1" deleteRows="1" formatCells="0" formatRows="0" sort="0"/>
  <mergeCells count="4">
    <mergeCell ref="A1:C1"/>
    <mergeCell ref="A19:B19"/>
    <mergeCell ref="A3:C3"/>
    <mergeCell ref="A2:C2"/>
  </mergeCells>
  <pageMargins left="0.75" right="0.75" top="1" bottom="1" header="0.5" footer="0.5"/>
  <pageSetup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2026-10-30T04:19:38Z</dcterms:created>
  <dcterms:modified xmlns:dcterms="http://purl.org/dc/terms/" xmlns:xsi="http://www.w3.org/2001/XMLSchema-instance" xsi:type="dcterms:W3CDTF">2026-10-30T04:19:38Z</dcterms:modified>
</cp:coreProperties>
</file>