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خطة" sheetId="3" state="visible" r:id="rId3"/>
  </sheets>
  <definedNames>
    <definedName name="_xlnm.Print_Area" localSheetId="2">'الخطة'!$A$1:$L$47</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6" applyAlignment="1" pivotButton="0" quotePrefix="0" xfId="0">
      <alignment horizontal="right" vertical="center" wrapText="1"/>
    </xf>
    <xf numFmtId="164" fontId="16" fillId="5" borderId="6" applyAlignment="1" pivotButton="0" quotePrefix="0" xfId="0">
      <alignment horizontal="center" vertical="center"/>
    </xf>
    <xf numFmtId="0" fontId="16" fillId="5" borderId="6" pivotButton="0" quotePrefix="0" xfId="0"/>
    <xf numFmtId="164" fontId="15" fillId="3" borderId="2" applyAlignment="1" pivotButton="0" quotePrefix="0" xfId="0">
      <alignment horizontal="center" vertical="center"/>
    </xf>
    <xf numFmtId="0" fontId="10" fillId="0" borderId="2" applyAlignment="1" pivotButton="0" quotePrefix="0" xfId="0">
      <alignment horizontal="right" vertical="center" wrapText="1"/>
    </xf>
    <xf numFmtId="165" fontId="10" fillId="0"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قيمة الشراء لكل صنف</a:t>
            </a:r>
          </a:p>
        </rich>
      </tx>
    </title>
    <plotArea>
      <barChart>
        <barDir val="bar"/>
        <grouping val="clustered"/>
        <ser>
          <idx val="0"/>
          <order val="0"/>
          <tx>
            <strRef>
              <f>'الخطة'!J5</f>
            </strRef>
          </tx>
          <spPr>
            <a:solidFill xmlns:a="http://schemas.openxmlformats.org/drawingml/2006/main">
              <a:srgbClr val="14213D"/>
            </a:solidFill>
            <a:ln xmlns:a="http://schemas.openxmlformats.org/drawingml/2006/main">
              <a:solidFill>
                <a:srgbClr val="14213D"/>
              </a:solidFill>
              <a:prstDash val="solid"/>
            </a:ln>
          </spPr>
          <cat>
            <numRef>
              <f>'الخطة'!$A$6:$A$13</f>
            </numRef>
          </cat>
          <val>
            <numRef>
              <f>'الخطة'!$J$6:$J$13</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32</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خطة مخزون ومشتريات موسم المدارس للمكتبات</t>
        </is>
      </c>
    </row>
    <row r="2" ht="4" customHeight="1">
      <c r="A2" s="9" t="n"/>
    </row>
    <row r="4" ht="22" customHeight="1">
      <c r="B4" s="10" t="inlineStr">
        <is>
          <t>فكرة القالب</t>
        </is>
      </c>
    </row>
    <row r="5" ht="50" customHeight="1">
      <c r="A5" s="11" t="inlineStr">
        <is>
          <t>•</t>
        </is>
      </c>
      <c r="B5" s="12" t="inlineStr">
        <is>
          <t>لمحلات المكتبات والأدوات المدرسية: لكل صنف مبيعات الموسم الماضي ونسبة النمو المتوقعة والرصيد الحالي والطلبيات تحت التوريد وسعر التكلفة والبيع، فيحسب مبيعات الموسم المتوقعة والكمية المطلوب شراؤها وقيمتها، والإيراد ومجمل الربح المتوقعين، ويقارن المشتريات بالميزانية المتاحة.</t>
        </is>
      </c>
    </row>
    <row r="6" ht="22" customHeight="1">
      <c r="B6" s="10" t="inlineStr">
        <is>
          <t>خطوات الاستخدام</t>
        </is>
      </c>
    </row>
    <row r="7" ht="34" customHeight="1">
      <c r="A7" s="11" t="inlineStr">
        <is>
          <t>•</t>
        </is>
      </c>
      <c r="B7" s="12" t="inlineStr">
        <is>
          <t>اكتب ميزانية الشراء المتاحة، ثم لكل صنف مبيعات الموسم الماضي من الفواتير ونسبة النمو المتوقعة والرصيد الحالي بعد الجرد والكميات المطلوبة من الموردين.</t>
        </is>
      </c>
    </row>
    <row r="8" ht="22" customHeight="1">
      <c r="B8" s="10" t="inlineStr">
        <is>
          <t>ملاحظات</t>
        </is>
      </c>
    </row>
    <row r="9" ht="34" customHeight="1">
      <c r="A9" s="11" t="inlineStr">
        <is>
          <t>•</t>
        </is>
      </c>
      <c r="B9" s="12" t="inlineStr">
        <is>
          <t>اشترِ مبكرًا قبل ارتفاع الأسعار، لكن الأصناف المرتبطة بالمناهج (الكتب الخارجية) تحتاج حذرًا لأن طبعاتها تتغير. ما يتبقى بعد الموسم يُخزن للعام التالي، فراعِ تكلفة رأس المال.</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L35"/>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9" customWidth="1" min="3" max="3"/>
    <col width="10" customWidth="1" min="4" max="4"/>
    <col width="10" customWidth="1" min="5" max="5"/>
    <col width="9" customWidth="1" min="6" max="6"/>
    <col width="9" customWidth="1" min="7" max="7"/>
    <col width="11" customWidth="1" min="8" max="8"/>
    <col width="11" customWidth="1" min="9" max="9"/>
    <col width="12" customWidth="1" min="10" max="10"/>
    <col width="12" customWidth="1" min="11" max="11"/>
    <col width="12" customWidth="1" min="12" max="12"/>
  </cols>
  <sheetData>
    <row r="1" ht="30" customHeight="1">
      <c r="A1" s="15" t="inlineStr">
        <is>
          <t>موسم المدارس 2027</t>
        </is>
      </c>
      <c r="B1" s="16" t="n"/>
      <c r="C1" s="16" t="n"/>
      <c r="D1" s="16" t="n"/>
      <c r="E1" s="16" t="n"/>
      <c r="F1" s="16" t="n"/>
      <c r="G1" s="16" t="n"/>
      <c r="H1" s="16" t="n"/>
      <c r="I1" s="16" t="n"/>
      <c r="J1" s="16" t="n"/>
      <c r="K1" s="16" t="n"/>
      <c r="L1" s="16" t="n"/>
    </row>
    <row r="2" ht="30" customHeight="1">
      <c r="A2" s="17" t="inlineStr">
        <is>
          <t>الخلايا الصفراء للإدخال.</t>
        </is>
      </c>
    </row>
    <row r="3">
      <c r="A3" s="18" t="inlineStr">
        <is>
          <t>ميزانية الشراء المتاحة</t>
        </is>
      </c>
      <c r="B3" s="19" t="n"/>
      <c r="C3" s="20" t="n">
        <v>380000</v>
      </c>
    </row>
    <row r="5" ht="44" customHeight="1">
      <c r="A5" s="21" t="inlineStr">
        <is>
          <t>الصنف</t>
        </is>
      </c>
      <c r="B5" s="21" t="inlineStr">
        <is>
          <t>مبيعات الموسم الماضي</t>
        </is>
      </c>
      <c r="C5" s="21" t="inlineStr">
        <is>
          <t>النمو المتوقع</t>
        </is>
      </c>
      <c r="D5" s="21" t="inlineStr">
        <is>
          <t>الرصيد الحالي</t>
        </is>
      </c>
      <c r="E5" s="21" t="inlineStr">
        <is>
          <t>تحت التوريد</t>
        </is>
      </c>
      <c r="F5" s="21" t="inlineStr">
        <is>
          <t>سعر التكلفة</t>
        </is>
      </c>
      <c r="G5" s="21" t="inlineStr">
        <is>
          <t>سعر البيع</t>
        </is>
      </c>
      <c r="H5" s="21" t="inlineStr">
        <is>
          <t>المبيعات المتوقعة</t>
        </is>
      </c>
      <c r="I5" s="21" t="inlineStr">
        <is>
          <t>المطلوب شراؤه</t>
        </is>
      </c>
      <c r="J5" s="21" t="inlineStr">
        <is>
          <t>قيمة الشراء</t>
        </is>
      </c>
      <c r="K5" s="21" t="inlineStr">
        <is>
          <t>الإيراد المتوقع</t>
        </is>
      </c>
      <c r="L5" s="21" t="inlineStr">
        <is>
          <t>مجمل الربح</t>
        </is>
      </c>
    </row>
    <row r="6">
      <c r="A6" s="22" t="inlineStr">
        <is>
          <t>كراسة 60 ورقة</t>
        </is>
      </c>
      <c r="B6" s="20" t="n">
        <v>3500</v>
      </c>
      <c r="C6" s="23" t="n">
        <v>0.1</v>
      </c>
      <c r="D6" s="20" t="n">
        <v>800</v>
      </c>
      <c r="E6" s="20" t="n">
        <v>0</v>
      </c>
      <c r="F6" s="24" t="n">
        <v>9</v>
      </c>
      <c r="G6" s="24" t="n">
        <v>14</v>
      </c>
      <c r="H6" s="25">
        <f>IF(A6="","",ROUND(N(B6)*(1+N(C6)),0))</f>
        <v/>
      </c>
      <c r="I6" s="25">
        <f>IF(A6="","",MAX(0,H6-N(D6)-N(E6)))</f>
        <v/>
      </c>
      <c r="J6" s="25">
        <f>IF(A6="","",I6*N(F6))</f>
        <v/>
      </c>
      <c r="K6" s="25">
        <f>IF(A6="","",H6*N(G6))</f>
        <v/>
      </c>
      <c r="L6" s="25">
        <f>IF(A6="","",H6*(N(G6)-N(F6)))</f>
        <v/>
      </c>
    </row>
    <row r="7">
      <c r="A7" s="22" t="inlineStr">
        <is>
          <t>كشكول سلك 100 ورقة</t>
        </is>
      </c>
      <c r="B7" s="20" t="n">
        <v>1200</v>
      </c>
      <c r="C7" s="23" t="n">
        <v>0.05</v>
      </c>
      <c r="D7" s="20" t="n">
        <v>300</v>
      </c>
      <c r="E7" s="20" t="n">
        <v>0</v>
      </c>
      <c r="F7" s="24" t="n">
        <v>22</v>
      </c>
      <c r="G7" s="24" t="n">
        <v>35</v>
      </c>
      <c r="H7" s="25">
        <f>IF(A7="","",ROUND(N(B7)*(1+N(C7)),0))</f>
        <v/>
      </c>
      <c r="I7" s="25">
        <f>IF(A7="","",MAX(0,H7-N(D7)-N(E7)))</f>
        <v/>
      </c>
      <c r="J7" s="25">
        <f>IF(A7="","",I7*N(F7))</f>
        <v/>
      </c>
      <c r="K7" s="25">
        <f>IF(A7="","",H7*N(G7))</f>
        <v/>
      </c>
      <c r="L7" s="25">
        <f>IF(A7="","",H7*(N(G7)-N(F7)))</f>
        <v/>
      </c>
    </row>
    <row r="8">
      <c r="A8" s="22" t="inlineStr">
        <is>
          <t>أقلام جاف (علبة 12)</t>
        </is>
      </c>
      <c r="B8" s="20" t="n">
        <v>900</v>
      </c>
      <c r="C8" s="23" t="n">
        <v>0.08</v>
      </c>
      <c r="D8" s="20" t="n">
        <v>150</v>
      </c>
      <c r="E8" s="20" t="n">
        <v>100</v>
      </c>
      <c r="F8" s="24" t="n">
        <v>45</v>
      </c>
      <c r="G8" s="24" t="n">
        <v>70</v>
      </c>
      <c r="H8" s="25">
        <f>IF(A8="","",ROUND(N(B8)*(1+N(C8)),0))</f>
        <v/>
      </c>
      <c r="I8" s="25">
        <f>IF(A8="","",MAX(0,H8-N(D8)-N(E8)))</f>
        <v/>
      </c>
      <c r="J8" s="25">
        <f>IF(A8="","",I8*N(F8))</f>
        <v/>
      </c>
      <c r="K8" s="25">
        <f>IF(A8="","",H8*N(G8))</f>
        <v/>
      </c>
      <c r="L8" s="25">
        <f>IF(A8="","",H8*(N(G8)-N(F8)))</f>
        <v/>
      </c>
    </row>
    <row r="9">
      <c r="A9" s="22" t="inlineStr">
        <is>
          <t>ألوان خشب 12 لون</t>
        </is>
      </c>
      <c r="B9" s="20" t="n">
        <v>600</v>
      </c>
      <c r="C9" s="23" t="n">
        <v>0.1</v>
      </c>
      <c r="D9" s="20" t="n">
        <v>120</v>
      </c>
      <c r="E9" s="20" t="n">
        <v>0</v>
      </c>
      <c r="F9" s="24" t="n">
        <v>38</v>
      </c>
      <c r="G9" s="24" t="n">
        <v>60</v>
      </c>
      <c r="H9" s="25">
        <f>IF(A9="","",ROUND(N(B9)*(1+N(C9)),0))</f>
        <v/>
      </c>
      <c r="I9" s="25">
        <f>IF(A9="","",MAX(0,H9-N(D9)-N(E9)))</f>
        <v/>
      </c>
      <c r="J9" s="25">
        <f>IF(A9="","",I9*N(F9))</f>
        <v/>
      </c>
      <c r="K9" s="25">
        <f>IF(A9="","",H9*N(G9))</f>
        <v/>
      </c>
      <c r="L9" s="25">
        <f>IF(A9="","",H9*(N(G9)-N(F9)))</f>
        <v/>
      </c>
    </row>
    <row r="10">
      <c r="A10" s="22" t="inlineStr">
        <is>
          <t>شنطة مدرسية</t>
        </is>
      </c>
      <c r="B10" s="20" t="n">
        <v>350</v>
      </c>
      <c r="C10" s="23" t="n">
        <v>0.15</v>
      </c>
      <c r="D10" s="20" t="n">
        <v>40</v>
      </c>
      <c r="E10" s="20" t="n">
        <v>0</v>
      </c>
      <c r="F10" s="24" t="n">
        <v>420</v>
      </c>
      <c r="G10" s="24" t="n">
        <v>650</v>
      </c>
      <c r="H10" s="25">
        <f>IF(A10="","",ROUND(N(B10)*(1+N(C10)),0))</f>
        <v/>
      </c>
      <c r="I10" s="25">
        <f>IF(A10="","",MAX(0,H10-N(D10)-N(E10)))</f>
        <v/>
      </c>
      <c r="J10" s="25">
        <f>IF(A10="","",I10*N(F10))</f>
        <v/>
      </c>
      <c r="K10" s="25">
        <f>IF(A10="","",H10*N(G10))</f>
        <v/>
      </c>
      <c r="L10" s="25">
        <f>IF(A10="","",H10*(N(G10)-N(F10)))</f>
        <v/>
      </c>
    </row>
    <row r="11">
      <c r="A11" s="22" t="inlineStr">
        <is>
          <t>أدوات هندسية (طقم)</t>
        </is>
      </c>
      <c r="B11" s="20" t="n">
        <v>450</v>
      </c>
      <c r="C11" s="23" t="n">
        <v>0</v>
      </c>
      <c r="D11" s="20" t="n">
        <v>200</v>
      </c>
      <c r="E11" s="20" t="n">
        <v>0</v>
      </c>
      <c r="F11" s="24" t="n">
        <v>30</v>
      </c>
      <c r="G11" s="24" t="n">
        <v>50</v>
      </c>
      <c r="H11" s="25">
        <f>IF(A11="","",ROUND(N(B11)*(1+N(C11)),0))</f>
        <v/>
      </c>
      <c r="I11" s="25">
        <f>IF(A11="","",MAX(0,H11-N(D11)-N(E11)))</f>
        <v/>
      </c>
      <c r="J11" s="25">
        <f>IF(A11="","",I11*N(F11))</f>
        <v/>
      </c>
      <c r="K11" s="25">
        <f>IF(A11="","",H11*N(G11))</f>
        <v/>
      </c>
      <c r="L11" s="25">
        <f>IF(A11="","",H11*(N(G11)-N(F11)))</f>
        <v/>
      </c>
    </row>
    <row r="12">
      <c r="A12" s="22" t="inlineStr">
        <is>
          <t>جلاد كتب (لفة)</t>
        </is>
      </c>
      <c r="B12" s="20" t="n">
        <v>800</v>
      </c>
      <c r="C12" s="23" t="n">
        <v>0.05</v>
      </c>
      <c r="D12" s="20" t="n">
        <v>100</v>
      </c>
      <c r="E12" s="20" t="n">
        <v>0</v>
      </c>
      <c r="F12" s="24" t="n">
        <v>15</v>
      </c>
      <c r="G12" s="24" t="n">
        <v>25</v>
      </c>
      <c r="H12" s="25">
        <f>IF(A12="","",ROUND(N(B12)*(1+N(C12)),0))</f>
        <v/>
      </c>
      <c r="I12" s="25">
        <f>IF(A12="","",MAX(0,H12-N(D12)-N(E12)))</f>
        <v/>
      </c>
      <c r="J12" s="25">
        <f>IF(A12="","",I12*N(F12))</f>
        <v/>
      </c>
      <c r="K12" s="25">
        <f>IF(A12="","",H12*N(G12))</f>
        <v/>
      </c>
      <c r="L12" s="25">
        <f>IF(A12="","",H12*(N(G12)-N(F12)))</f>
        <v/>
      </c>
    </row>
    <row r="13">
      <c r="A13" s="22" t="inlineStr">
        <is>
          <t>كتب خارجية</t>
        </is>
      </c>
      <c r="B13" s="20" t="n">
        <v>700</v>
      </c>
      <c r="C13" s="23" t="n">
        <v>0.12</v>
      </c>
      <c r="D13" s="20" t="n">
        <v>50</v>
      </c>
      <c r="E13" s="20" t="n">
        <v>200</v>
      </c>
      <c r="F13" s="24" t="n">
        <v>160</v>
      </c>
      <c r="G13" s="24" t="n">
        <v>210</v>
      </c>
      <c r="H13" s="25">
        <f>IF(A13="","",ROUND(N(B13)*(1+N(C13)),0))</f>
        <v/>
      </c>
      <c r="I13" s="25">
        <f>IF(A13="","",MAX(0,H13-N(D13)-N(E13)))</f>
        <v/>
      </c>
      <c r="J13" s="25">
        <f>IF(A13="","",I13*N(F13))</f>
        <v/>
      </c>
      <c r="K13" s="25">
        <f>IF(A13="","",H13*N(G13))</f>
        <v/>
      </c>
      <c r="L13" s="25">
        <f>IF(A13="","",H13*(N(G13)-N(F13)))</f>
        <v/>
      </c>
    </row>
    <row r="14">
      <c r="A14" s="22" t="n"/>
      <c r="B14" s="20" t="n"/>
      <c r="C14" s="23" t="n"/>
      <c r="D14" s="20" t="n"/>
      <c r="E14" s="20" t="n"/>
      <c r="F14" s="24" t="n"/>
      <c r="G14" s="24" t="n"/>
      <c r="H14" s="25">
        <f>IF(A14="","",ROUND(N(B14)*(1+N(C14)),0))</f>
        <v/>
      </c>
      <c r="I14" s="25">
        <f>IF(A14="","",MAX(0,H14-N(D14)-N(E14)))</f>
        <v/>
      </c>
      <c r="J14" s="25">
        <f>IF(A14="","",I14*N(F14))</f>
        <v/>
      </c>
      <c r="K14" s="25">
        <f>IF(A14="","",H14*N(G14))</f>
        <v/>
      </c>
      <c r="L14" s="25">
        <f>IF(A14="","",H14*(N(G14)-N(F14)))</f>
        <v/>
      </c>
    </row>
    <row r="15">
      <c r="A15" s="22" t="n"/>
      <c r="B15" s="20" t="n"/>
      <c r="C15" s="23" t="n"/>
      <c r="D15" s="20" t="n"/>
      <c r="E15" s="20" t="n"/>
      <c r="F15" s="24" t="n"/>
      <c r="G15" s="24" t="n"/>
      <c r="H15" s="25">
        <f>IF(A15="","",ROUND(N(B15)*(1+N(C15)),0))</f>
        <v/>
      </c>
      <c r="I15" s="25">
        <f>IF(A15="","",MAX(0,H15-N(D15)-N(E15)))</f>
        <v/>
      </c>
      <c r="J15" s="25">
        <f>IF(A15="","",I15*N(F15))</f>
        <v/>
      </c>
      <c r="K15" s="25">
        <f>IF(A15="","",H15*N(G15))</f>
        <v/>
      </c>
      <c r="L15" s="25">
        <f>IF(A15="","",H15*(N(G15)-N(F15)))</f>
        <v/>
      </c>
    </row>
    <row r="16">
      <c r="A16" s="22" t="n"/>
      <c r="B16" s="20" t="n"/>
      <c r="C16" s="23" t="n"/>
      <c r="D16" s="20" t="n"/>
      <c r="E16" s="20" t="n"/>
      <c r="F16" s="24" t="n"/>
      <c r="G16" s="24" t="n"/>
      <c r="H16" s="25">
        <f>IF(A16="","",ROUND(N(B16)*(1+N(C16)),0))</f>
        <v/>
      </c>
      <c r="I16" s="25">
        <f>IF(A16="","",MAX(0,H16-N(D16)-N(E16)))</f>
        <v/>
      </c>
      <c r="J16" s="25">
        <f>IF(A16="","",I16*N(F16))</f>
        <v/>
      </c>
      <c r="K16" s="25">
        <f>IF(A16="","",H16*N(G16))</f>
        <v/>
      </c>
      <c r="L16" s="25">
        <f>IF(A16="","",H16*(N(G16)-N(F16)))</f>
        <v/>
      </c>
    </row>
    <row r="17">
      <c r="A17" s="22" t="n"/>
      <c r="B17" s="20" t="n"/>
      <c r="C17" s="23" t="n"/>
      <c r="D17" s="20" t="n"/>
      <c r="E17" s="20" t="n"/>
      <c r="F17" s="24" t="n"/>
      <c r="G17" s="24" t="n"/>
      <c r="H17" s="25">
        <f>IF(A17="","",ROUND(N(B17)*(1+N(C17)),0))</f>
        <v/>
      </c>
      <c r="I17" s="25">
        <f>IF(A17="","",MAX(0,H17-N(D17)-N(E17)))</f>
        <v/>
      </c>
      <c r="J17" s="25">
        <f>IF(A17="","",I17*N(F17))</f>
        <v/>
      </c>
      <c r="K17" s="25">
        <f>IF(A17="","",H17*N(G17))</f>
        <v/>
      </c>
      <c r="L17" s="25">
        <f>IF(A17="","",H17*(N(G17)-N(F17)))</f>
        <v/>
      </c>
    </row>
    <row r="18">
      <c r="A18" s="22" t="n"/>
      <c r="B18" s="20" t="n"/>
      <c r="C18" s="23" t="n"/>
      <c r="D18" s="20" t="n"/>
      <c r="E18" s="20" t="n"/>
      <c r="F18" s="24" t="n"/>
      <c r="G18" s="24" t="n"/>
      <c r="H18" s="25">
        <f>IF(A18="","",ROUND(N(B18)*(1+N(C18)),0))</f>
        <v/>
      </c>
      <c r="I18" s="25">
        <f>IF(A18="","",MAX(0,H18-N(D18)-N(E18)))</f>
        <v/>
      </c>
      <c r="J18" s="25">
        <f>IF(A18="","",I18*N(F18))</f>
        <v/>
      </c>
      <c r="K18" s="25">
        <f>IF(A18="","",H18*N(G18))</f>
        <v/>
      </c>
      <c r="L18" s="25">
        <f>IF(A18="","",H18*(N(G18)-N(F18)))</f>
        <v/>
      </c>
    </row>
    <row r="19">
      <c r="A19" s="22" t="n"/>
      <c r="B19" s="20" t="n"/>
      <c r="C19" s="23" t="n"/>
      <c r="D19" s="20" t="n"/>
      <c r="E19" s="20" t="n"/>
      <c r="F19" s="24" t="n"/>
      <c r="G19" s="24" t="n"/>
      <c r="H19" s="25">
        <f>IF(A19="","",ROUND(N(B19)*(1+N(C19)),0))</f>
        <v/>
      </c>
      <c r="I19" s="25">
        <f>IF(A19="","",MAX(0,H19-N(D19)-N(E19)))</f>
        <v/>
      </c>
      <c r="J19" s="25">
        <f>IF(A19="","",I19*N(F19))</f>
        <v/>
      </c>
      <c r="K19" s="25">
        <f>IF(A19="","",H19*N(G19))</f>
        <v/>
      </c>
      <c r="L19" s="25">
        <f>IF(A19="","",H19*(N(G19)-N(F19)))</f>
        <v/>
      </c>
    </row>
    <row r="20">
      <c r="A20" s="22" t="n"/>
      <c r="B20" s="20" t="n"/>
      <c r="C20" s="23" t="n"/>
      <c r="D20" s="20" t="n"/>
      <c r="E20" s="20" t="n"/>
      <c r="F20" s="24" t="n"/>
      <c r="G20" s="24" t="n"/>
      <c r="H20" s="25">
        <f>IF(A20="","",ROUND(N(B20)*(1+N(C20)),0))</f>
        <v/>
      </c>
      <c r="I20" s="25">
        <f>IF(A20="","",MAX(0,H20-N(D20)-N(E20)))</f>
        <v/>
      </c>
      <c r="J20" s="25">
        <f>IF(A20="","",I20*N(F20))</f>
        <v/>
      </c>
      <c r="K20" s="25">
        <f>IF(A20="","",H20*N(G20))</f>
        <v/>
      </c>
      <c r="L20" s="25">
        <f>IF(A20="","",H20*(N(G20)-N(F20)))</f>
        <v/>
      </c>
    </row>
    <row r="21">
      <c r="A21" s="22" t="n"/>
      <c r="B21" s="20" t="n"/>
      <c r="C21" s="23" t="n"/>
      <c r="D21" s="20" t="n"/>
      <c r="E21" s="20" t="n"/>
      <c r="F21" s="24" t="n"/>
      <c r="G21" s="24" t="n"/>
      <c r="H21" s="25">
        <f>IF(A21="","",ROUND(N(B21)*(1+N(C21)),0))</f>
        <v/>
      </c>
      <c r="I21" s="25">
        <f>IF(A21="","",MAX(0,H21-N(D21)-N(E21)))</f>
        <v/>
      </c>
      <c r="J21" s="25">
        <f>IF(A21="","",I21*N(F21))</f>
        <v/>
      </c>
      <c r="K21" s="25">
        <f>IF(A21="","",H21*N(G21))</f>
        <v/>
      </c>
      <c r="L21" s="25">
        <f>IF(A21="","",H21*(N(G21)-N(F21)))</f>
        <v/>
      </c>
    </row>
    <row r="22">
      <c r="A22" s="22" t="n"/>
      <c r="B22" s="20" t="n"/>
      <c r="C22" s="23" t="n"/>
      <c r="D22" s="20" t="n"/>
      <c r="E22" s="20" t="n"/>
      <c r="F22" s="24" t="n"/>
      <c r="G22" s="24" t="n"/>
      <c r="H22" s="25">
        <f>IF(A22="","",ROUND(N(B22)*(1+N(C22)),0))</f>
        <v/>
      </c>
      <c r="I22" s="25">
        <f>IF(A22="","",MAX(0,H22-N(D22)-N(E22)))</f>
        <v/>
      </c>
      <c r="J22" s="25">
        <f>IF(A22="","",I22*N(F22))</f>
        <v/>
      </c>
      <c r="K22" s="25">
        <f>IF(A22="","",H22*N(G22))</f>
        <v/>
      </c>
      <c r="L22" s="25">
        <f>IF(A22="","",H22*(N(G22)-N(F22)))</f>
        <v/>
      </c>
    </row>
    <row r="23">
      <c r="A23" s="22" t="n"/>
      <c r="B23" s="20" t="n"/>
      <c r="C23" s="23" t="n"/>
      <c r="D23" s="20" t="n"/>
      <c r="E23" s="20" t="n"/>
      <c r="F23" s="24" t="n"/>
      <c r="G23" s="24" t="n"/>
      <c r="H23" s="25">
        <f>IF(A23="","",ROUND(N(B23)*(1+N(C23)),0))</f>
        <v/>
      </c>
      <c r="I23" s="25">
        <f>IF(A23="","",MAX(0,H23-N(D23)-N(E23)))</f>
        <v/>
      </c>
      <c r="J23" s="25">
        <f>IF(A23="","",I23*N(F23))</f>
        <v/>
      </c>
      <c r="K23" s="25">
        <f>IF(A23="","",H23*N(G23))</f>
        <v/>
      </c>
      <c r="L23" s="25">
        <f>IF(A23="","",H23*(N(G23)-N(F23)))</f>
        <v/>
      </c>
    </row>
    <row r="24">
      <c r="A24" s="22" t="n"/>
      <c r="B24" s="20" t="n"/>
      <c r="C24" s="23" t="n"/>
      <c r="D24" s="20" t="n"/>
      <c r="E24" s="20" t="n"/>
      <c r="F24" s="24" t="n"/>
      <c r="G24" s="24" t="n"/>
      <c r="H24" s="25">
        <f>IF(A24="","",ROUND(N(B24)*(1+N(C24)),0))</f>
        <v/>
      </c>
      <c r="I24" s="25">
        <f>IF(A24="","",MAX(0,H24-N(D24)-N(E24)))</f>
        <v/>
      </c>
      <c r="J24" s="25">
        <f>IF(A24="","",I24*N(F24))</f>
        <v/>
      </c>
      <c r="K24" s="25">
        <f>IF(A24="","",H24*N(G24))</f>
        <v/>
      </c>
      <c r="L24" s="25">
        <f>IF(A24="","",H24*(N(G24)-N(F24)))</f>
        <v/>
      </c>
    </row>
    <row r="25">
      <c r="A25" s="22" t="n"/>
      <c r="B25" s="20" t="n"/>
      <c r="C25" s="23" t="n"/>
      <c r="D25" s="20" t="n"/>
      <c r="E25" s="20" t="n"/>
      <c r="F25" s="24" t="n"/>
      <c r="G25" s="24" t="n"/>
      <c r="H25" s="25">
        <f>IF(A25="","",ROUND(N(B25)*(1+N(C25)),0))</f>
        <v/>
      </c>
      <c r="I25" s="25">
        <f>IF(A25="","",MAX(0,H25-N(D25)-N(E25)))</f>
        <v/>
      </c>
      <c r="J25" s="25">
        <f>IF(A25="","",I25*N(F25))</f>
        <v/>
      </c>
      <c r="K25" s="25">
        <f>IF(A25="","",H25*N(G25))</f>
        <v/>
      </c>
      <c r="L25" s="25">
        <f>IF(A25="","",H25*(N(G25)-N(F25)))</f>
        <v/>
      </c>
    </row>
    <row r="26">
      <c r="A26" s="22" t="n"/>
      <c r="B26" s="20" t="n"/>
      <c r="C26" s="23" t="n"/>
      <c r="D26" s="20" t="n"/>
      <c r="E26" s="20" t="n"/>
      <c r="F26" s="24" t="n"/>
      <c r="G26" s="24" t="n"/>
      <c r="H26" s="25">
        <f>IF(A26="","",ROUND(N(B26)*(1+N(C26)),0))</f>
        <v/>
      </c>
      <c r="I26" s="25">
        <f>IF(A26="","",MAX(0,H26-N(D26)-N(E26)))</f>
        <v/>
      </c>
      <c r="J26" s="25">
        <f>IF(A26="","",I26*N(F26))</f>
        <v/>
      </c>
      <c r="K26" s="25">
        <f>IF(A26="","",H26*N(G26))</f>
        <v/>
      </c>
      <c r="L26" s="25">
        <f>IF(A26="","",H26*(N(G26)-N(F26)))</f>
        <v/>
      </c>
    </row>
    <row r="27">
      <c r="A27" s="22" t="n"/>
      <c r="B27" s="20" t="n"/>
      <c r="C27" s="23" t="n"/>
      <c r="D27" s="20" t="n"/>
      <c r="E27" s="20" t="n"/>
      <c r="F27" s="24" t="n"/>
      <c r="G27" s="24" t="n"/>
      <c r="H27" s="25">
        <f>IF(A27="","",ROUND(N(B27)*(1+N(C27)),0))</f>
        <v/>
      </c>
      <c r="I27" s="25">
        <f>IF(A27="","",MAX(0,H27-N(D27)-N(E27)))</f>
        <v/>
      </c>
      <c r="J27" s="25">
        <f>IF(A27="","",I27*N(F27))</f>
        <v/>
      </c>
      <c r="K27" s="25">
        <f>IF(A27="","",H27*N(G27))</f>
        <v/>
      </c>
      <c r="L27" s="25">
        <f>IF(A27="","",H27*(N(G27)-N(F27)))</f>
        <v/>
      </c>
    </row>
    <row r="28">
      <c r="A28" s="22" t="n"/>
      <c r="B28" s="20" t="n"/>
      <c r="C28" s="23" t="n"/>
      <c r="D28" s="20" t="n"/>
      <c r="E28" s="20" t="n"/>
      <c r="F28" s="24" t="n"/>
      <c r="G28" s="24" t="n"/>
      <c r="H28" s="25">
        <f>IF(A28="","",ROUND(N(B28)*(1+N(C28)),0))</f>
        <v/>
      </c>
      <c r="I28" s="25">
        <f>IF(A28="","",MAX(0,H28-N(D28)-N(E28)))</f>
        <v/>
      </c>
      <c r="J28" s="25">
        <f>IF(A28="","",I28*N(F28))</f>
        <v/>
      </c>
      <c r="K28" s="25">
        <f>IF(A28="","",H28*N(G28))</f>
        <v/>
      </c>
      <c r="L28" s="25">
        <f>IF(A28="","",H28*(N(G28)-N(F28)))</f>
        <v/>
      </c>
    </row>
    <row r="29">
      <c r="A29" s="22" t="n"/>
      <c r="B29" s="20" t="n"/>
      <c r="C29" s="23" t="n"/>
      <c r="D29" s="20" t="n"/>
      <c r="E29" s="20" t="n"/>
      <c r="F29" s="24" t="n"/>
      <c r="G29" s="24" t="n"/>
      <c r="H29" s="25">
        <f>IF(A29="","",ROUND(N(B29)*(1+N(C29)),0))</f>
        <v/>
      </c>
      <c r="I29" s="25">
        <f>IF(A29="","",MAX(0,H29-N(D29)-N(E29)))</f>
        <v/>
      </c>
      <c r="J29" s="25">
        <f>IF(A29="","",I29*N(F29))</f>
        <v/>
      </c>
      <c r="K29" s="25">
        <f>IF(A29="","",H29*N(G29))</f>
        <v/>
      </c>
      <c r="L29" s="25">
        <f>IF(A29="","",H29*(N(G29)-N(F29)))</f>
        <v/>
      </c>
    </row>
    <row r="30">
      <c r="A30" s="22" t="n"/>
      <c r="B30" s="20" t="n"/>
      <c r="C30" s="23" t="n"/>
      <c r="D30" s="20" t="n"/>
      <c r="E30" s="20" t="n"/>
      <c r="F30" s="24" t="n"/>
      <c r="G30" s="24" t="n"/>
      <c r="H30" s="25">
        <f>IF(A30="","",ROUND(N(B30)*(1+N(C30)),0))</f>
        <v/>
      </c>
      <c r="I30" s="25">
        <f>IF(A30="","",MAX(0,H30-N(D30)-N(E30)))</f>
        <v/>
      </c>
      <c r="J30" s="25">
        <f>IF(A30="","",I30*N(F30))</f>
        <v/>
      </c>
      <c r="K30" s="25">
        <f>IF(A30="","",H30*N(G30))</f>
        <v/>
      </c>
      <c r="L30" s="25">
        <f>IF(A30="","",H30*(N(G30)-N(F30)))</f>
        <v/>
      </c>
    </row>
    <row r="31">
      <c r="A31" s="26" t="inlineStr">
        <is>
          <t>الإجمالي</t>
        </is>
      </c>
      <c r="B31" s="27">
        <f>SUM(B6:B30)</f>
        <v/>
      </c>
      <c r="C31" s="28" t="n"/>
      <c r="D31" s="27">
        <f>SUM(D6:D30)</f>
        <v/>
      </c>
      <c r="E31" s="27">
        <f>SUM(E6:E30)</f>
        <v/>
      </c>
      <c r="F31" s="28" t="n"/>
      <c r="G31" s="28" t="n"/>
      <c r="H31" s="27">
        <f>SUM(H6:H30)</f>
        <v/>
      </c>
      <c r="I31" s="27">
        <f>SUM(I6:I30)</f>
        <v/>
      </c>
      <c r="J31" s="27">
        <f>SUM(J6:J30)</f>
        <v/>
      </c>
      <c r="K31" s="27">
        <f>SUM(K6:K30)</f>
        <v/>
      </c>
      <c r="L31" s="27">
        <f>SUM(L6:L30)</f>
        <v/>
      </c>
    </row>
    <row r="33">
      <c r="A33" s="18" t="inlineStr">
        <is>
          <t>قيمة المشتريات المطلوبة</t>
        </is>
      </c>
      <c r="B33" s="19" t="n"/>
      <c r="C33" s="29">
        <f>J31</f>
        <v/>
      </c>
    </row>
    <row r="34">
      <c r="A34" s="18" t="inlineStr">
        <is>
          <t>الفرق عن الميزانية</t>
        </is>
      </c>
      <c r="B34" s="19" t="n"/>
      <c r="C34" s="29">
        <f>C3-J31</f>
        <v/>
      </c>
    </row>
    <row r="35">
      <c r="A35" s="30" t="inlineStr">
        <is>
          <t>هامش مجمل الربح المتوقع</t>
        </is>
      </c>
      <c r="B35" s="19" t="n"/>
      <c r="C35" s="31">
        <f>IF(K31=0,"",L31/K31)</f>
        <v/>
      </c>
    </row>
  </sheetData>
  <sheetProtection selectLockedCells="0" selectUnlockedCells="0" sheet="1" objects="0" insertRows="1" insertHyperlinks="1" autoFilter="0" scenarios="0" formatColumns="0" deleteColumns="1" insertColumns="1" pivotTables="1" deleteRows="1" formatCells="0" formatRows="0" sort="0"/>
  <mergeCells count="6">
    <mergeCell ref="A2:L2"/>
    <mergeCell ref="A33:B33"/>
    <mergeCell ref="A1:L1"/>
    <mergeCell ref="A3:B3"/>
    <mergeCell ref="A34:B34"/>
    <mergeCell ref="A35:B35"/>
  </mergeCells>
  <conditionalFormatting sqref="C34">
    <cfRule type="cellIs" priority="1" operator="lessThan" dxfId="0">
      <formula>0</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2026-10-30T04:19:39Z</dcterms:created>
  <dcterms:modified xmlns:dcterms="http://purl.org/dc/terms/" xmlns:xsi="http://www.w3.org/2001/XMLSchema-instance" xsi:type="dcterms:W3CDTF">2026-10-30T04:19:39Z</dcterms:modified>
</cp:coreProperties>
</file>