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عيادات" sheetId="3" state="visible" r:id="rId3"/>
  </sheets>
  <definedNames>
    <definedName name="_xlnm.Print_Area" localSheetId="2">'العيادات'!$A$1:$K$42</definedName>
  </definedNames>
  <calcPr calcId="124519" fullCalcOnLoad="1"/>
</workbook>
</file>

<file path=xl/styles.xml><?xml version="1.0" encoding="utf-8"?>
<styleSheet xmlns="http://schemas.openxmlformats.org/spreadsheetml/2006/main">
  <numFmts count="3">
    <numFmt numFmtId="164" formatCode="0.0%"/>
    <numFmt numFmtId="165" formatCode="#,##0.00;[Red]-#,##0.00"/>
    <numFmt numFmtId="166"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0">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0" fontId="16" fillId="5" borderId="6" applyAlignment="1" pivotButton="0" quotePrefix="0" xfId="0">
      <alignment horizontal="right" vertical="center" wrapText="1"/>
    </xf>
    <xf numFmtId="166" fontId="16" fillId="5" borderId="6" applyAlignment="1" pivotButton="0" quotePrefix="0" xfId="0">
      <alignment horizontal="center" vertical="center"/>
    </xf>
    <xf numFmtId="164" fontId="16" fillId="5" borderId="6" applyAlignment="1" pivotButton="0" quotePrefix="0" xfId="0">
      <alignment horizontal="center" vertical="center"/>
    </xf>
    <xf numFmtId="0" fontId="16" fillId="5" borderId="6" pivotButton="0" quotePrefix="0" xfId="0"/>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المساهمة المفقودة شهريًا لكل عيادة</a:t>
            </a:r>
          </a:p>
        </rich>
      </tx>
    </title>
    <plotArea>
      <barChart>
        <barDir val="bar"/>
        <grouping val="clustered"/>
        <ser>
          <idx val="0"/>
          <order val="0"/>
          <tx>
            <strRef>
              <f>'العيادات'!G5</f>
            </strRef>
          </tx>
          <spPr>
            <a:solidFill xmlns:a="http://schemas.openxmlformats.org/drawingml/2006/main">
              <a:srgbClr val="14213D"/>
            </a:solidFill>
            <a:ln xmlns:a="http://schemas.openxmlformats.org/drawingml/2006/main">
              <a:solidFill>
                <a:srgbClr val="14213D"/>
              </a:solidFill>
              <a:prstDash val="solid"/>
            </a:ln>
          </spPr>
          <cat>
            <numRef>
              <f>'العيادات'!$A$6:$A$11</f>
            </numRef>
          </cat>
          <val>
            <numRef>
              <f>'العيادات'!$G$6:$G$11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27</row>
      <rowOff>0</rowOff>
    </from>
    <ext cx="61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عدم حضور المواعيد في العيادات والمراكز الطبية</t>
        </is>
      </c>
    </row>
    <row r="2" ht="4" customHeight="1">
      <c r="A2" s="9" t="n"/>
    </row>
    <row r="4" ht="22" customHeight="1">
      <c r="B4" s="10" t="inlineStr">
        <is>
          <t>فكرة القالب</t>
        </is>
      </c>
    </row>
    <row r="5" ht="66" customHeight="1">
      <c r="A5" s="11" t="inlineStr">
        <is>
          <t>•</t>
        </is>
      </c>
      <c r="B5" s="12" t="inlineStr">
        <is>
          <t>للعيادات والمراكز الطبية ومراكز العلاج الطبيعي والأسنان: لكل عيادة أو طبيب المواعيد المحجوزة شهريًا ونسبة عدم الحضور ومتوسط إيراد الزيارة وتكلفتها المتغيرة، فيحسب الزيارات الضائعة والمساهمة المفقودة شهريًا وسنويًا، والمكسب المتوقع من رسائل التذكير إذا انخفضت نسبة عدم الحضور للنسبة المستهدفة بعد تكلفة الرسائل.</t>
        </is>
      </c>
    </row>
    <row r="6" ht="22" customHeight="1">
      <c r="B6" s="10" t="inlineStr">
        <is>
          <t>خطوات الاستخدام</t>
        </is>
      </c>
    </row>
    <row r="7" ht="34" customHeight="1">
      <c r="A7" s="11" t="inlineStr">
        <is>
          <t>•</t>
        </is>
      </c>
      <c r="B7" s="12" t="inlineStr">
        <is>
          <t>اكتب النسبة المستهدفة لعدم الحضور بعد التذكير وتكلفة رسالة التذكير للموعد، ثم بيانات كل عيادة من نظام الحجز.</t>
        </is>
      </c>
    </row>
    <row r="8" ht="22" customHeight="1">
      <c r="B8" s="10" t="inlineStr">
        <is>
          <t>ملاحظات</t>
        </is>
      </c>
    </row>
    <row r="9" ht="34" customHeight="1">
      <c r="A9" s="11" t="inlineStr">
        <is>
          <t>•</t>
        </is>
      </c>
      <c r="B9" s="12" t="inlineStr">
        <is>
          <t>التذكير قبل الموعد بيوم وبساعتين، وطلب تأكيد بالرد، وعربون لبعض الخدمات، وقائمة انتظار لملء المواعيد الملغاة؛ كلها تقلل الفاقد. الوقت الضائع للطبيب تكلفة حقيقية حتى لو لم تظهر في الحسابات.</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26"/>
  <sheetViews>
    <sheetView showGridLines="0" rightToLeft="1" workbookViewId="0">
      <selection activeCell="A1" sqref="A1"/>
    </sheetView>
  </sheetViews>
  <sheetFormatPr baseColWidth="8" defaultRowHeight="15"/>
  <cols>
    <col width="22" customWidth="1" min="1" max="1"/>
    <col width="10" customWidth="1" min="2" max="2"/>
    <col width="10" customWidth="1" min="3" max="3"/>
    <col width="10" customWidth="1" min="4" max="4"/>
    <col width="10" customWidth="1" min="5" max="5"/>
    <col width="10" customWidth="1" min="6" max="6"/>
    <col width="12" customWidth="1" min="7" max="7"/>
    <col width="13" customWidth="1" min="8" max="8"/>
    <col width="11" customWidth="1" min="9" max="9"/>
    <col width="12" customWidth="1" min="10" max="10"/>
    <col width="13" customWidth="1" min="11" max="11"/>
  </cols>
  <sheetData>
    <row r="1" ht="30" customHeight="1">
      <c r="A1" s="15" t="inlineStr">
        <is>
          <t>فاقد عدم الحضور - أكتوبر 2026</t>
        </is>
      </c>
      <c r="B1" s="16" t="n"/>
      <c r="C1" s="16" t="n"/>
      <c r="D1" s="16" t="n"/>
      <c r="E1" s="16" t="n"/>
      <c r="F1" s="16" t="n"/>
      <c r="G1" s="16" t="n"/>
      <c r="H1" s="16" t="n"/>
      <c r="I1" s="16" t="n"/>
      <c r="J1" s="16" t="n"/>
      <c r="K1" s="16" t="n"/>
    </row>
    <row r="2" ht="30" customHeight="1">
      <c r="A2" s="17" t="inlineStr">
        <is>
          <t>الخلايا الصفراء للإدخال.</t>
        </is>
      </c>
    </row>
    <row r="3">
      <c r="A3" s="18" t="inlineStr">
        <is>
          <t>نسبة عدم الحضور المستهدفة</t>
        </is>
      </c>
      <c r="B3" s="19" t="n">
        <v>0.08</v>
      </c>
      <c r="C3" s="18" t="inlineStr">
        <is>
          <t>تكلفة التذكير للموعد</t>
        </is>
      </c>
      <c r="D3" s="20" t="n"/>
      <c r="E3" s="21" t="n">
        <v>2</v>
      </c>
    </row>
    <row r="5" ht="44" customHeight="1">
      <c r="A5" s="22" t="inlineStr">
        <is>
          <t>العيادة</t>
        </is>
      </c>
      <c r="B5" s="22" t="inlineStr">
        <is>
          <t>المواعيد المحجوزة</t>
        </is>
      </c>
      <c r="C5" s="22" t="inlineStr">
        <is>
          <t>عدم الحضور</t>
        </is>
      </c>
      <c r="D5" s="22" t="inlineStr">
        <is>
          <t>إيراد الزيارة</t>
        </is>
      </c>
      <c r="E5" s="22" t="inlineStr">
        <is>
          <t>تكلفة متغيرة</t>
        </is>
      </c>
      <c r="F5" s="22" t="inlineStr">
        <is>
          <t>زيارات ضائعة</t>
        </is>
      </c>
      <c r="G5" s="22" t="inlineStr">
        <is>
          <t>مساهمة مفقودة شهريًا</t>
        </is>
      </c>
      <c r="H5" s="22" t="inlineStr">
        <is>
          <t>المفقود سنويًا</t>
        </is>
      </c>
      <c r="I5" s="22" t="inlineStr">
        <is>
          <t>زيارات مستردة</t>
        </is>
      </c>
      <c r="J5" s="22" t="inlineStr">
        <is>
          <t>مكسب التذكير شهريًا</t>
        </is>
      </c>
      <c r="K5" s="22" t="inlineStr">
        <is>
          <t>مكسب التذكير سنويًا</t>
        </is>
      </c>
    </row>
    <row r="6">
      <c r="A6" s="23" t="inlineStr">
        <is>
          <t>أسنان - د. رامي</t>
        </is>
      </c>
      <c r="B6" s="24" t="n">
        <v>320</v>
      </c>
      <c r="C6" s="19" t="n">
        <v>0.18</v>
      </c>
      <c r="D6" s="24" t="n">
        <v>650</v>
      </c>
      <c r="E6" s="24" t="n">
        <v>180</v>
      </c>
      <c r="F6" s="25">
        <f>IF(A6="","",N(B6)*N(C6))</f>
        <v/>
      </c>
      <c r="G6" s="25">
        <f>IF(A6="","",F6*(N(D6)-N(E6)))</f>
        <v/>
      </c>
      <c r="H6" s="25">
        <f>IF(A6="","",G6*12)</f>
        <v/>
      </c>
      <c r="I6" s="25">
        <f>IF(A6="","",N(B6)*MAX(0,N(C6)-$B$3))</f>
        <v/>
      </c>
      <c r="J6" s="25">
        <f>IF(A6="","",I6*(N(D6)-N(E6))-N(B6)*$E$3)</f>
        <v/>
      </c>
      <c r="K6" s="25">
        <f>IF(A6="","",J6*12)</f>
        <v/>
      </c>
    </row>
    <row r="7">
      <c r="A7" s="23" t="inlineStr">
        <is>
          <t>جلدية - د. سلوى</t>
        </is>
      </c>
      <c r="B7" s="24" t="n">
        <v>450</v>
      </c>
      <c r="C7" s="19" t="n">
        <v>0.15</v>
      </c>
      <c r="D7" s="24" t="n">
        <v>400</v>
      </c>
      <c r="E7" s="24" t="n">
        <v>40</v>
      </c>
      <c r="F7" s="25">
        <f>IF(A7="","",N(B7)*N(C7))</f>
        <v/>
      </c>
      <c r="G7" s="25">
        <f>IF(A7="","",F7*(N(D7)-N(E7)))</f>
        <v/>
      </c>
      <c r="H7" s="25">
        <f>IF(A7="","",G7*12)</f>
        <v/>
      </c>
      <c r="I7" s="25">
        <f>IF(A7="","",N(B7)*MAX(0,N(C7)-$B$3))</f>
        <v/>
      </c>
      <c r="J7" s="25">
        <f>IF(A7="","",I7*(N(D7)-N(E7))-N(B7)*$E$3)</f>
        <v/>
      </c>
      <c r="K7" s="25">
        <f>IF(A7="","",J7*12)</f>
        <v/>
      </c>
    </row>
    <row r="8">
      <c r="A8" s="23" t="inlineStr">
        <is>
          <t>أطفال - د. وائل</t>
        </is>
      </c>
      <c r="B8" s="24" t="n">
        <v>600</v>
      </c>
      <c r="C8" s="19" t="n">
        <v>0.1</v>
      </c>
      <c r="D8" s="24" t="n">
        <v>350</v>
      </c>
      <c r="E8" s="24" t="n">
        <v>30</v>
      </c>
      <c r="F8" s="25">
        <f>IF(A8="","",N(B8)*N(C8))</f>
        <v/>
      </c>
      <c r="G8" s="25">
        <f>IF(A8="","",F8*(N(D8)-N(E8)))</f>
        <v/>
      </c>
      <c r="H8" s="25">
        <f>IF(A8="","",G8*12)</f>
        <v/>
      </c>
      <c r="I8" s="25">
        <f>IF(A8="","",N(B8)*MAX(0,N(C8)-$B$3))</f>
        <v/>
      </c>
      <c r="J8" s="25">
        <f>IF(A8="","",I8*(N(D8)-N(E8))-N(B8)*$E$3)</f>
        <v/>
      </c>
      <c r="K8" s="25">
        <f>IF(A8="","",J8*12)</f>
        <v/>
      </c>
    </row>
    <row r="9">
      <c r="A9" s="23" t="inlineStr">
        <is>
          <t>نساء وتوليد - د. هبة</t>
        </is>
      </c>
      <c r="B9" s="24" t="n">
        <v>380</v>
      </c>
      <c r="C9" s="19" t="n">
        <v>0.12</v>
      </c>
      <c r="D9" s="24" t="n">
        <v>500</v>
      </c>
      <c r="E9" s="24" t="n">
        <v>60</v>
      </c>
      <c r="F9" s="25">
        <f>IF(A9="","",N(B9)*N(C9))</f>
        <v/>
      </c>
      <c r="G9" s="25">
        <f>IF(A9="","",F9*(N(D9)-N(E9)))</f>
        <v/>
      </c>
      <c r="H9" s="25">
        <f>IF(A9="","",G9*12)</f>
        <v/>
      </c>
      <c r="I9" s="25">
        <f>IF(A9="","",N(B9)*MAX(0,N(C9)-$B$3))</f>
        <v/>
      </c>
      <c r="J9" s="25">
        <f>IF(A9="","",I9*(N(D9)-N(E9))-N(B9)*$E$3)</f>
        <v/>
      </c>
      <c r="K9" s="25">
        <f>IF(A9="","",J9*12)</f>
        <v/>
      </c>
    </row>
    <row r="10">
      <c r="A10" s="23" t="inlineStr">
        <is>
          <t>عظام - د. أشرف</t>
        </is>
      </c>
      <c r="B10" s="24" t="n">
        <v>280</v>
      </c>
      <c r="C10" s="19" t="n">
        <v>0.2</v>
      </c>
      <c r="D10" s="24" t="n">
        <v>450</v>
      </c>
      <c r="E10" s="24" t="n">
        <v>50</v>
      </c>
      <c r="F10" s="25">
        <f>IF(A10="","",N(B10)*N(C10))</f>
        <v/>
      </c>
      <c r="G10" s="25">
        <f>IF(A10="","",F10*(N(D10)-N(E10)))</f>
        <v/>
      </c>
      <c r="H10" s="25">
        <f>IF(A10="","",G10*12)</f>
        <v/>
      </c>
      <c r="I10" s="25">
        <f>IF(A10="","",N(B10)*MAX(0,N(C10)-$B$3))</f>
        <v/>
      </c>
      <c r="J10" s="25">
        <f>IF(A10="","",I10*(N(D10)-N(E10))-N(B10)*$E$3)</f>
        <v/>
      </c>
      <c r="K10" s="25">
        <f>IF(A10="","",J10*12)</f>
        <v/>
      </c>
    </row>
    <row r="11">
      <c r="A11" s="23" t="inlineStr">
        <is>
          <t>علاج طبيعي</t>
        </is>
      </c>
      <c r="B11" s="24" t="n">
        <v>500</v>
      </c>
      <c r="C11" s="19" t="n">
        <v>0.22</v>
      </c>
      <c r="D11" s="24" t="n">
        <v>250</v>
      </c>
      <c r="E11" s="24" t="n">
        <v>40</v>
      </c>
      <c r="F11" s="25">
        <f>IF(A11="","",N(B11)*N(C11))</f>
        <v/>
      </c>
      <c r="G11" s="25">
        <f>IF(A11="","",F11*(N(D11)-N(E11)))</f>
        <v/>
      </c>
      <c r="H11" s="25">
        <f>IF(A11="","",G11*12)</f>
        <v/>
      </c>
      <c r="I11" s="25">
        <f>IF(A11="","",N(B11)*MAX(0,N(C11)-$B$3))</f>
        <v/>
      </c>
      <c r="J11" s="25">
        <f>IF(A11="","",I11*(N(D11)-N(E11))-N(B11)*$E$3)</f>
        <v/>
      </c>
      <c r="K11" s="25">
        <f>IF(A11="","",J11*12)</f>
        <v/>
      </c>
    </row>
    <row r="12">
      <c r="A12" s="23" t="n"/>
      <c r="B12" s="24" t="n"/>
      <c r="C12" s="19" t="n"/>
      <c r="D12" s="24" t="n"/>
      <c r="E12" s="24" t="n"/>
      <c r="F12" s="25">
        <f>IF(A12="","",N(B12)*N(C12))</f>
        <v/>
      </c>
      <c r="G12" s="25">
        <f>IF(A12="","",F12*(N(D12)-N(E12)))</f>
        <v/>
      </c>
      <c r="H12" s="25">
        <f>IF(A12="","",G12*12)</f>
        <v/>
      </c>
      <c r="I12" s="25">
        <f>IF(A12="","",N(B12)*MAX(0,N(C12)-$B$3))</f>
        <v/>
      </c>
      <c r="J12" s="25">
        <f>IF(A12="","",I12*(N(D12)-N(E12))-N(B12)*$E$3)</f>
        <v/>
      </c>
      <c r="K12" s="25">
        <f>IF(A12="","",J12*12)</f>
        <v/>
      </c>
    </row>
    <row r="13">
      <c r="A13" s="23" t="n"/>
      <c r="B13" s="24" t="n"/>
      <c r="C13" s="19" t="n"/>
      <c r="D13" s="24" t="n"/>
      <c r="E13" s="24" t="n"/>
      <c r="F13" s="25">
        <f>IF(A13="","",N(B13)*N(C13))</f>
        <v/>
      </c>
      <c r="G13" s="25">
        <f>IF(A13="","",F13*(N(D13)-N(E13)))</f>
        <v/>
      </c>
      <c r="H13" s="25">
        <f>IF(A13="","",G13*12)</f>
        <v/>
      </c>
      <c r="I13" s="25">
        <f>IF(A13="","",N(B13)*MAX(0,N(C13)-$B$3))</f>
        <v/>
      </c>
      <c r="J13" s="25">
        <f>IF(A13="","",I13*(N(D13)-N(E13))-N(B13)*$E$3)</f>
        <v/>
      </c>
      <c r="K13" s="25">
        <f>IF(A13="","",J13*12)</f>
        <v/>
      </c>
    </row>
    <row r="14">
      <c r="A14" s="23" t="n"/>
      <c r="B14" s="24" t="n"/>
      <c r="C14" s="19" t="n"/>
      <c r="D14" s="24" t="n"/>
      <c r="E14" s="24" t="n"/>
      <c r="F14" s="25">
        <f>IF(A14="","",N(B14)*N(C14))</f>
        <v/>
      </c>
      <c r="G14" s="25">
        <f>IF(A14="","",F14*(N(D14)-N(E14)))</f>
        <v/>
      </c>
      <c r="H14" s="25">
        <f>IF(A14="","",G14*12)</f>
        <v/>
      </c>
      <c r="I14" s="25">
        <f>IF(A14="","",N(B14)*MAX(0,N(C14)-$B$3))</f>
        <v/>
      </c>
      <c r="J14" s="25">
        <f>IF(A14="","",I14*(N(D14)-N(E14))-N(B14)*$E$3)</f>
        <v/>
      </c>
      <c r="K14" s="25">
        <f>IF(A14="","",J14*12)</f>
        <v/>
      </c>
    </row>
    <row r="15">
      <c r="A15" s="23" t="n"/>
      <c r="B15" s="24" t="n"/>
      <c r="C15" s="19" t="n"/>
      <c r="D15" s="24" t="n"/>
      <c r="E15" s="24" t="n"/>
      <c r="F15" s="25">
        <f>IF(A15="","",N(B15)*N(C15))</f>
        <v/>
      </c>
      <c r="G15" s="25">
        <f>IF(A15="","",F15*(N(D15)-N(E15)))</f>
        <v/>
      </c>
      <c r="H15" s="25">
        <f>IF(A15="","",G15*12)</f>
        <v/>
      </c>
      <c r="I15" s="25">
        <f>IF(A15="","",N(B15)*MAX(0,N(C15)-$B$3))</f>
        <v/>
      </c>
      <c r="J15" s="25">
        <f>IF(A15="","",I15*(N(D15)-N(E15))-N(B15)*$E$3)</f>
        <v/>
      </c>
      <c r="K15" s="25">
        <f>IF(A15="","",J15*12)</f>
        <v/>
      </c>
    </row>
    <row r="16">
      <c r="A16" s="23" t="n"/>
      <c r="B16" s="24" t="n"/>
      <c r="C16" s="19" t="n"/>
      <c r="D16" s="24" t="n"/>
      <c r="E16" s="24" t="n"/>
      <c r="F16" s="25">
        <f>IF(A16="","",N(B16)*N(C16))</f>
        <v/>
      </c>
      <c r="G16" s="25">
        <f>IF(A16="","",F16*(N(D16)-N(E16)))</f>
        <v/>
      </c>
      <c r="H16" s="25">
        <f>IF(A16="","",G16*12)</f>
        <v/>
      </c>
      <c r="I16" s="25">
        <f>IF(A16="","",N(B16)*MAX(0,N(C16)-$B$3))</f>
        <v/>
      </c>
      <c r="J16" s="25">
        <f>IF(A16="","",I16*(N(D16)-N(E16))-N(B16)*$E$3)</f>
        <v/>
      </c>
      <c r="K16" s="25">
        <f>IF(A16="","",J16*12)</f>
        <v/>
      </c>
    </row>
    <row r="17">
      <c r="A17" s="23" t="n"/>
      <c r="B17" s="24" t="n"/>
      <c r="C17" s="19" t="n"/>
      <c r="D17" s="24" t="n"/>
      <c r="E17" s="24" t="n"/>
      <c r="F17" s="25">
        <f>IF(A17="","",N(B17)*N(C17))</f>
        <v/>
      </c>
      <c r="G17" s="25">
        <f>IF(A17="","",F17*(N(D17)-N(E17)))</f>
        <v/>
      </c>
      <c r="H17" s="25">
        <f>IF(A17="","",G17*12)</f>
        <v/>
      </c>
      <c r="I17" s="25">
        <f>IF(A17="","",N(B17)*MAX(0,N(C17)-$B$3))</f>
        <v/>
      </c>
      <c r="J17" s="25">
        <f>IF(A17="","",I17*(N(D17)-N(E17))-N(B17)*$E$3)</f>
        <v/>
      </c>
      <c r="K17" s="25">
        <f>IF(A17="","",J17*12)</f>
        <v/>
      </c>
    </row>
    <row r="18">
      <c r="A18" s="23" t="n"/>
      <c r="B18" s="24" t="n"/>
      <c r="C18" s="19" t="n"/>
      <c r="D18" s="24" t="n"/>
      <c r="E18" s="24" t="n"/>
      <c r="F18" s="25">
        <f>IF(A18="","",N(B18)*N(C18))</f>
        <v/>
      </c>
      <c r="G18" s="25">
        <f>IF(A18="","",F18*(N(D18)-N(E18)))</f>
        <v/>
      </c>
      <c r="H18" s="25">
        <f>IF(A18="","",G18*12)</f>
        <v/>
      </c>
      <c r="I18" s="25">
        <f>IF(A18="","",N(B18)*MAX(0,N(C18)-$B$3))</f>
        <v/>
      </c>
      <c r="J18" s="25">
        <f>IF(A18="","",I18*(N(D18)-N(E18))-N(B18)*$E$3)</f>
        <v/>
      </c>
      <c r="K18" s="25">
        <f>IF(A18="","",J18*12)</f>
        <v/>
      </c>
    </row>
    <row r="19">
      <c r="A19" s="23" t="n"/>
      <c r="B19" s="24" t="n"/>
      <c r="C19" s="19" t="n"/>
      <c r="D19" s="24" t="n"/>
      <c r="E19" s="24" t="n"/>
      <c r="F19" s="25">
        <f>IF(A19="","",N(B19)*N(C19))</f>
        <v/>
      </c>
      <c r="G19" s="25">
        <f>IF(A19="","",F19*(N(D19)-N(E19)))</f>
        <v/>
      </c>
      <c r="H19" s="25">
        <f>IF(A19="","",G19*12)</f>
        <v/>
      </c>
      <c r="I19" s="25">
        <f>IF(A19="","",N(B19)*MAX(0,N(C19)-$B$3))</f>
        <v/>
      </c>
      <c r="J19" s="25">
        <f>IF(A19="","",I19*(N(D19)-N(E19))-N(B19)*$E$3)</f>
        <v/>
      </c>
      <c r="K19" s="25">
        <f>IF(A19="","",J19*12)</f>
        <v/>
      </c>
    </row>
    <row r="20">
      <c r="A20" s="23" t="n"/>
      <c r="B20" s="24" t="n"/>
      <c r="C20" s="19" t="n"/>
      <c r="D20" s="24" t="n"/>
      <c r="E20" s="24" t="n"/>
      <c r="F20" s="25">
        <f>IF(A20="","",N(B20)*N(C20))</f>
        <v/>
      </c>
      <c r="G20" s="25">
        <f>IF(A20="","",F20*(N(D20)-N(E20)))</f>
        <v/>
      </c>
      <c r="H20" s="25">
        <f>IF(A20="","",G20*12)</f>
        <v/>
      </c>
      <c r="I20" s="25">
        <f>IF(A20="","",N(B20)*MAX(0,N(C20)-$B$3))</f>
        <v/>
      </c>
      <c r="J20" s="25">
        <f>IF(A20="","",I20*(N(D20)-N(E20))-N(B20)*$E$3)</f>
        <v/>
      </c>
      <c r="K20" s="25">
        <f>IF(A20="","",J20*12)</f>
        <v/>
      </c>
    </row>
    <row r="21">
      <c r="A21" s="23" t="n"/>
      <c r="B21" s="24" t="n"/>
      <c r="C21" s="19" t="n"/>
      <c r="D21" s="24" t="n"/>
      <c r="E21" s="24" t="n"/>
      <c r="F21" s="25">
        <f>IF(A21="","",N(B21)*N(C21))</f>
        <v/>
      </c>
      <c r="G21" s="25">
        <f>IF(A21="","",F21*(N(D21)-N(E21)))</f>
        <v/>
      </c>
      <c r="H21" s="25">
        <f>IF(A21="","",G21*12)</f>
        <v/>
      </c>
      <c r="I21" s="25">
        <f>IF(A21="","",N(B21)*MAX(0,N(C21)-$B$3))</f>
        <v/>
      </c>
      <c r="J21" s="25">
        <f>IF(A21="","",I21*(N(D21)-N(E21))-N(B21)*$E$3)</f>
        <v/>
      </c>
      <c r="K21" s="25">
        <f>IF(A21="","",J21*12)</f>
        <v/>
      </c>
    </row>
    <row r="22">
      <c r="A22" s="23" t="n"/>
      <c r="B22" s="24" t="n"/>
      <c r="C22" s="19" t="n"/>
      <c r="D22" s="24" t="n"/>
      <c r="E22" s="24" t="n"/>
      <c r="F22" s="25">
        <f>IF(A22="","",N(B22)*N(C22))</f>
        <v/>
      </c>
      <c r="G22" s="25">
        <f>IF(A22="","",F22*(N(D22)-N(E22)))</f>
        <v/>
      </c>
      <c r="H22" s="25">
        <f>IF(A22="","",G22*12)</f>
        <v/>
      </c>
      <c r="I22" s="25">
        <f>IF(A22="","",N(B22)*MAX(0,N(C22)-$B$3))</f>
        <v/>
      </c>
      <c r="J22" s="25">
        <f>IF(A22="","",I22*(N(D22)-N(E22))-N(B22)*$E$3)</f>
        <v/>
      </c>
      <c r="K22" s="25">
        <f>IF(A22="","",J22*12)</f>
        <v/>
      </c>
    </row>
    <row r="23">
      <c r="A23" s="23" t="n"/>
      <c r="B23" s="24" t="n"/>
      <c r="C23" s="19" t="n"/>
      <c r="D23" s="24" t="n"/>
      <c r="E23" s="24" t="n"/>
      <c r="F23" s="25">
        <f>IF(A23="","",N(B23)*N(C23))</f>
        <v/>
      </c>
      <c r="G23" s="25">
        <f>IF(A23="","",F23*(N(D23)-N(E23)))</f>
        <v/>
      </c>
      <c r="H23" s="25">
        <f>IF(A23="","",G23*12)</f>
        <v/>
      </c>
      <c r="I23" s="25">
        <f>IF(A23="","",N(B23)*MAX(0,N(C23)-$B$3))</f>
        <v/>
      </c>
      <c r="J23" s="25">
        <f>IF(A23="","",I23*(N(D23)-N(E23))-N(B23)*$E$3)</f>
        <v/>
      </c>
      <c r="K23" s="25">
        <f>IF(A23="","",J23*12)</f>
        <v/>
      </c>
    </row>
    <row r="24">
      <c r="A24" s="23" t="n"/>
      <c r="B24" s="24" t="n"/>
      <c r="C24" s="19" t="n"/>
      <c r="D24" s="24" t="n"/>
      <c r="E24" s="24" t="n"/>
      <c r="F24" s="25">
        <f>IF(A24="","",N(B24)*N(C24))</f>
        <v/>
      </c>
      <c r="G24" s="25">
        <f>IF(A24="","",F24*(N(D24)-N(E24)))</f>
        <v/>
      </c>
      <c r="H24" s="25">
        <f>IF(A24="","",G24*12)</f>
        <v/>
      </c>
      <c r="I24" s="25">
        <f>IF(A24="","",N(B24)*MAX(0,N(C24)-$B$3))</f>
        <v/>
      </c>
      <c r="J24" s="25">
        <f>IF(A24="","",I24*(N(D24)-N(E24))-N(B24)*$E$3)</f>
        <v/>
      </c>
      <c r="K24" s="25">
        <f>IF(A24="","",J24*12)</f>
        <v/>
      </c>
    </row>
    <row r="25">
      <c r="A25" s="23" t="n"/>
      <c r="B25" s="24" t="n"/>
      <c r="C25" s="19" t="n"/>
      <c r="D25" s="24" t="n"/>
      <c r="E25" s="24" t="n"/>
      <c r="F25" s="25">
        <f>IF(A25="","",N(B25)*N(C25))</f>
        <v/>
      </c>
      <c r="G25" s="25">
        <f>IF(A25="","",F25*(N(D25)-N(E25)))</f>
        <v/>
      </c>
      <c r="H25" s="25">
        <f>IF(A25="","",G25*12)</f>
        <v/>
      </c>
      <c r="I25" s="25">
        <f>IF(A25="","",N(B25)*MAX(0,N(C25)-$B$3))</f>
        <v/>
      </c>
      <c r="J25" s="25">
        <f>IF(A25="","",I25*(N(D25)-N(E25))-N(B25)*$E$3)</f>
        <v/>
      </c>
      <c r="K25" s="25">
        <f>IF(A25="","",J25*12)</f>
        <v/>
      </c>
    </row>
    <row r="26">
      <c r="A26" s="26" t="inlineStr">
        <is>
          <t>الإجمالي</t>
        </is>
      </c>
      <c r="B26" s="27">
        <f>SUM(B6:B25)</f>
        <v/>
      </c>
      <c r="C26" s="28">
        <f>IF(B26=0,"",F26/B26)</f>
        <v/>
      </c>
      <c r="D26" s="29" t="n"/>
      <c r="E26" s="29" t="n"/>
      <c r="F26" s="27">
        <f>SUM(F6:F25)</f>
        <v/>
      </c>
      <c r="G26" s="27">
        <f>SUM(G6:G25)</f>
        <v/>
      </c>
      <c r="H26" s="27">
        <f>SUM(H6:H25)</f>
        <v/>
      </c>
      <c r="I26" s="27">
        <f>SUM(I6:I25)</f>
        <v/>
      </c>
      <c r="J26" s="27">
        <f>SUM(J6:J25)</f>
        <v/>
      </c>
      <c r="K26" s="27">
        <f>SUM(K6:K25)</f>
        <v/>
      </c>
    </row>
  </sheetData>
  <sheetProtection selectLockedCells="0" selectUnlockedCells="0" sheet="1" objects="0" insertRows="1" insertHyperlinks="1" autoFilter="0" scenarios="0" formatColumns="0" deleteColumns="1" insertColumns="1" pivotTables="1" deleteRows="1" formatCells="0" formatRows="0" sort="0"/>
  <mergeCells count="3">
    <mergeCell ref="A2:K2"/>
    <mergeCell ref="C3:D3"/>
    <mergeCell ref="A1:K1"/>
  </mergeCells>
  <conditionalFormatting sqref="C6:C25">
    <cfRule type="cellIs" priority="1" operator="greaterThan" dxfId="0">
      <formula>0.15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