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خط السير" sheetId="3" state="visible" r:id="rId3"/>
  </sheets>
  <definedNames>
    <definedName name="_xlnm.Print_Area" localSheetId="2">'خط السير'!$A$1:$I$42</definedName>
  </definedNames>
  <calcPr calcId="124519" fullCalcOnLoad="1"/>
</workbook>
</file>

<file path=xl/styles.xml><?xml version="1.0" encoding="utf-8"?>
<styleSheet xmlns="http://schemas.openxmlformats.org/spreadsheetml/2006/main">
  <numFmts count="2">
    <numFmt numFmtId="164" formatCode="0.0%"/>
    <numFmt numFmtId="165"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164"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مبيعات وربحية خط سير مندوب التوزيع</t>
        </is>
      </c>
    </row>
    <row r="2" ht="4" customHeight="1">
      <c r="A2" s="9" t="n"/>
    </row>
    <row r="4" ht="22" customHeight="1">
      <c r="B4" s="10" t="inlineStr">
        <is>
          <t>فكرة القالب</t>
        </is>
      </c>
    </row>
    <row r="5" ht="50" customHeight="1">
      <c r="A5" s="11" t="inlineStr">
        <is>
          <t>•</t>
        </is>
      </c>
      <c r="B5" s="12" t="inlineStr">
        <is>
          <t>لشركات التوزيع وتجار الجملة الذين يوزعون بعربة ومندوب على المحلات: لكل محل على خط السير المبيعات والمرتجعات والتحصيل النقدي، فيحسب صافي المبيعات والآجل ومجمل الربح، ثم ربحية الخط في اليوم بعد عمولة المندوب وتكلفة العربة، ومتوسط قيمة الطلبية ونسبة تكلفة الخدمة.</t>
        </is>
      </c>
    </row>
    <row r="6" ht="22" customHeight="1">
      <c r="B6" s="10" t="inlineStr">
        <is>
          <t>خطوات الاستخدام</t>
        </is>
      </c>
    </row>
    <row r="7" ht="34" customHeight="1">
      <c r="A7" s="11" t="inlineStr">
        <is>
          <t>•</t>
        </is>
      </c>
      <c r="B7" s="12" t="inlineStr">
        <is>
          <t>اكتب هامش مجمل الربح المتوسط ونسبة عمولة المندوب على التحصيل والتكلفة اليومية للعربة (وقود، سائق، إهلاك)، ثم بيانات كل محل من فواتير اليوم.</t>
        </is>
      </c>
    </row>
    <row r="8" ht="22" customHeight="1">
      <c r="B8" s="10" t="inlineStr">
        <is>
          <t>ملاحظات</t>
        </is>
      </c>
    </row>
    <row r="9" ht="34" customHeight="1">
      <c r="A9" s="11" t="inlineStr">
        <is>
          <t>•</t>
        </is>
      </c>
      <c r="B9" s="12" t="inlineStr">
        <is>
          <t>المحل الصغير جدًا قد تكلف زيارته أكثر من ربحه؛ زُره كل يومين أو حدد حدًا أدنى للطلبية. راقب الآجل حتى لا يتحول التوزيع إلى تمويل للمحلات.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I42"/>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2" customWidth="1" min="3" max="3"/>
    <col width="11" customWidth="1" min="4" max="4"/>
    <col width="12" customWidth="1" min="5" max="5"/>
    <col width="12" customWidth="1" min="6" max="6"/>
    <col width="11" customWidth="1" min="7" max="7"/>
    <col width="11" customWidth="1" min="8" max="8"/>
    <col width="10" customWidth="1" min="9" max="9"/>
  </cols>
  <sheetData>
    <row r="1" ht="30" customHeight="1">
      <c r="A1" s="15" t="inlineStr">
        <is>
          <t>خط سير الجيزة - الثلاثاء 27/10/2026</t>
        </is>
      </c>
      <c r="B1" s="16" t="n"/>
      <c r="C1" s="16" t="n"/>
      <c r="D1" s="16" t="n"/>
      <c r="E1" s="16" t="n"/>
      <c r="F1" s="16" t="n"/>
      <c r="G1" s="16" t="n"/>
      <c r="H1" s="16" t="n"/>
      <c r="I1" s="16" t="n"/>
    </row>
    <row r="2" ht="30" customHeight="1">
      <c r="A2" s="17" t="inlineStr">
        <is>
          <t>الخلايا الصفراء للإدخال.</t>
        </is>
      </c>
    </row>
    <row r="3">
      <c r="A3" s="18" t="inlineStr">
        <is>
          <t>هامش مجمل الربح</t>
        </is>
      </c>
      <c r="B3" s="19" t="n">
        <v>0.12</v>
      </c>
      <c r="C3" s="18" t="inlineStr">
        <is>
          <t>عمولة المندوب على التحصيل</t>
        </is>
      </c>
      <c r="D3" s="20" t="n"/>
      <c r="E3" s="19" t="n">
        <v>0.015</v>
      </c>
      <c r="G3" s="18" t="inlineStr">
        <is>
          <t>تكلفة العربة اليومية</t>
        </is>
      </c>
      <c r="H3" s="20" t="n"/>
      <c r="I3" s="21" t="n">
        <v>1800</v>
      </c>
    </row>
    <row r="5" ht="30" customHeight="1">
      <c r="A5" s="22" t="inlineStr">
        <is>
          <t>المحل</t>
        </is>
      </c>
      <c r="B5" s="22" t="inlineStr">
        <is>
          <t>المنطقة</t>
        </is>
      </c>
      <c r="C5" s="22" t="inlineStr">
        <is>
          <t>المبيعات</t>
        </is>
      </c>
      <c r="D5" s="22" t="inlineStr">
        <is>
          <t>المرتجعات</t>
        </is>
      </c>
      <c r="E5" s="22" t="inlineStr">
        <is>
          <t>المحصل نقدًا</t>
        </is>
      </c>
      <c r="F5" s="22" t="inlineStr">
        <is>
          <t>صافي المبيعات</t>
        </is>
      </c>
      <c r="G5" s="22" t="inlineStr">
        <is>
          <t>الآجل</t>
        </is>
      </c>
      <c r="H5" s="22" t="inlineStr">
        <is>
          <t>مجمل الربح</t>
        </is>
      </c>
      <c r="I5" s="22" t="inlineStr">
        <is>
          <t>التحصيل</t>
        </is>
      </c>
    </row>
    <row r="6">
      <c r="A6" s="23" t="inlineStr">
        <is>
          <t>بقالة الحاج سيد</t>
        </is>
      </c>
      <c r="B6" s="24" t="inlineStr">
        <is>
          <t>العمرانية</t>
        </is>
      </c>
      <c r="C6" s="21" t="n">
        <v>8500</v>
      </c>
      <c r="D6" s="21" t="n">
        <v>300</v>
      </c>
      <c r="E6" s="21" t="n">
        <v>8200</v>
      </c>
      <c r="F6" s="25">
        <f>IF(A6="","",N(C6)-N(D6))</f>
        <v/>
      </c>
      <c r="G6" s="25">
        <f>IF(A6="","",F6-N(E6))</f>
        <v/>
      </c>
      <c r="H6" s="25">
        <f>IF(A6="","",F6*$B$3)</f>
        <v/>
      </c>
      <c r="I6" s="26">
        <f>IF(OR(A6="",N(F6)=0),"",N(E6)/F6)</f>
        <v/>
      </c>
    </row>
    <row r="7">
      <c r="A7" s="23" t="inlineStr">
        <is>
          <t>سوبر ماركت النور</t>
        </is>
      </c>
      <c r="B7" s="24" t="inlineStr">
        <is>
          <t>العمرانية</t>
        </is>
      </c>
      <c r="C7" s="21" t="n">
        <v>14200</v>
      </c>
      <c r="D7" s="21" t="n">
        <v>0</v>
      </c>
      <c r="E7" s="21" t="n">
        <v>10000</v>
      </c>
      <c r="F7" s="25">
        <f>IF(A7="","",N(C7)-N(D7))</f>
        <v/>
      </c>
      <c r="G7" s="25">
        <f>IF(A7="","",F7-N(E7))</f>
        <v/>
      </c>
      <c r="H7" s="25">
        <f>IF(A7="","",F7*$B$3)</f>
        <v/>
      </c>
      <c r="I7" s="26">
        <f>IF(OR(A7="",N(F7)=0),"",N(E7)/F7)</f>
        <v/>
      </c>
    </row>
    <row r="8">
      <c r="A8" s="23" t="inlineStr">
        <is>
          <t>كشك أبو علي</t>
        </is>
      </c>
      <c r="B8" s="24" t="inlineStr">
        <is>
          <t>الطالبية</t>
        </is>
      </c>
      <c r="C8" s="21" t="n">
        <v>2300</v>
      </c>
      <c r="D8" s="21" t="n">
        <v>0</v>
      </c>
      <c r="E8" s="21" t="n">
        <v>2300</v>
      </c>
      <c r="F8" s="25">
        <f>IF(A8="","",N(C8)-N(D8))</f>
        <v/>
      </c>
      <c r="G8" s="25">
        <f>IF(A8="","",F8-N(E8))</f>
        <v/>
      </c>
      <c r="H8" s="25">
        <f>IF(A8="","",F8*$B$3)</f>
        <v/>
      </c>
      <c r="I8" s="26">
        <f>IF(OR(A8="",N(F8)=0),"",N(E8)/F8)</f>
        <v/>
      </c>
    </row>
    <row r="9">
      <c r="A9" s="23" t="inlineStr">
        <is>
          <t>ماركت الأمانة</t>
        </is>
      </c>
      <c r="B9" s="24" t="inlineStr">
        <is>
          <t>الطالبية</t>
        </is>
      </c>
      <c r="C9" s="21" t="n">
        <v>9600</v>
      </c>
      <c r="D9" s="21" t="n">
        <v>450</v>
      </c>
      <c r="E9" s="21" t="n">
        <v>9150</v>
      </c>
      <c r="F9" s="25">
        <f>IF(A9="","",N(C9)-N(D9))</f>
        <v/>
      </c>
      <c r="G9" s="25">
        <f>IF(A9="","",F9-N(E9))</f>
        <v/>
      </c>
      <c r="H9" s="25">
        <f>IF(A9="","",F9*$B$3)</f>
        <v/>
      </c>
      <c r="I9" s="26">
        <f>IF(OR(A9="",N(F9)=0),"",N(E9)/F9)</f>
        <v/>
      </c>
    </row>
    <row r="10">
      <c r="A10" s="23" t="inlineStr">
        <is>
          <t>بقالة الفردوس</t>
        </is>
      </c>
      <c r="B10" s="24" t="inlineStr">
        <is>
          <t>فيصل</t>
        </is>
      </c>
      <c r="C10" s="21" t="n">
        <v>5400</v>
      </c>
      <c r="D10" s="21" t="n">
        <v>0</v>
      </c>
      <c r="E10" s="21" t="n">
        <v>3000</v>
      </c>
      <c r="F10" s="25">
        <f>IF(A10="","",N(C10)-N(D10))</f>
        <v/>
      </c>
      <c r="G10" s="25">
        <f>IF(A10="","",F10-N(E10))</f>
        <v/>
      </c>
      <c r="H10" s="25">
        <f>IF(A10="","",F10*$B$3)</f>
        <v/>
      </c>
      <c r="I10" s="26">
        <f>IF(OR(A10="",N(F10)=0),"",N(E10)/F10)</f>
        <v/>
      </c>
    </row>
    <row r="11">
      <c r="A11" s="23" t="inlineStr">
        <is>
          <t>هايبر الشروق</t>
        </is>
      </c>
      <c r="B11" s="24" t="inlineStr">
        <is>
          <t>فيصل</t>
        </is>
      </c>
      <c r="C11" s="21" t="n">
        <v>22800</v>
      </c>
      <c r="D11" s="21" t="n">
        <v>800</v>
      </c>
      <c r="E11" s="21" t="n">
        <v>22000</v>
      </c>
      <c r="F11" s="25">
        <f>IF(A11="","",N(C11)-N(D11))</f>
        <v/>
      </c>
      <c r="G11" s="25">
        <f>IF(A11="","",F11-N(E11))</f>
        <v/>
      </c>
      <c r="H11" s="25">
        <f>IF(A11="","",F11*$B$3)</f>
        <v/>
      </c>
      <c r="I11" s="26">
        <f>IF(OR(A11="",N(F11)=0),"",N(E11)/F11)</f>
        <v/>
      </c>
    </row>
    <row r="12">
      <c r="A12" s="23" t="inlineStr">
        <is>
          <t>بقالة عم ربيع</t>
        </is>
      </c>
      <c r="B12" s="24" t="inlineStr">
        <is>
          <t>فيصل</t>
        </is>
      </c>
      <c r="C12" s="21" t="n">
        <v>3100</v>
      </c>
      <c r="D12" s="21" t="n">
        <v>0</v>
      </c>
      <c r="E12" s="21" t="n">
        <v>3100</v>
      </c>
      <c r="F12" s="25">
        <f>IF(A12="","",N(C12)-N(D12))</f>
        <v/>
      </c>
      <c r="G12" s="25">
        <f>IF(A12="","",F12-N(E12))</f>
        <v/>
      </c>
      <c r="H12" s="25">
        <f>IF(A12="","",F12*$B$3)</f>
        <v/>
      </c>
      <c r="I12" s="26">
        <f>IF(OR(A12="",N(F12)=0),"",N(E12)/F12)</f>
        <v/>
      </c>
    </row>
    <row r="13">
      <c r="A13" s="23" t="inlineStr">
        <is>
          <t>ماركت السلام</t>
        </is>
      </c>
      <c r="B13" s="24" t="inlineStr">
        <is>
          <t>الهرم</t>
        </is>
      </c>
      <c r="C13" s="21" t="n">
        <v>11500</v>
      </c>
      <c r="D13" s="21" t="n">
        <v>250</v>
      </c>
      <c r="E13" s="21" t="n">
        <v>11250</v>
      </c>
      <c r="F13" s="25">
        <f>IF(A13="","",N(C13)-N(D13))</f>
        <v/>
      </c>
      <c r="G13" s="25">
        <f>IF(A13="","",F13-N(E13))</f>
        <v/>
      </c>
      <c r="H13" s="25">
        <f>IF(A13="","",F13*$B$3)</f>
        <v/>
      </c>
      <c r="I13" s="26">
        <f>IF(OR(A13="",N(F13)=0),"",N(E13)/F13)</f>
        <v/>
      </c>
    </row>
    <row r="14">
      <c r="A14" s="23" t="inlineStr">
        <is>
          <t>كشك النيل</t>
        </is>
      </c>
      <c r="B14" s="24" t="inlineStr">
        <is>
          <t>الهرم</t>
        </is>
      </c>
      <c r="C14" s="21" t="n">
        <v>1800</v>
      </c>
      <c r="D14" s="21" t="n">
        <v>0</v>
      </c>
      <c r="E14" s="21" t="n">
        <v>1800</v>
      </c>
      <c r="F14" s="25">
        <f>IF(A14="","",N(C14)-N(D14))</f>
        <v/>
      </c>
      <c r="G14" s="25">
        <f>IF(A14="","",F14-N(E14))</f>
        <v/>
      </c>
      <c r="H14" s="25">
        <f>IF(A14="","",F14*$B$3)</f>
        <v/>
      </c>
      <c r="I14" s="26">
        <f>IF(OR(A14="",N(F14)=0),"",N(E14)/F14)</f>
        <v/>
      </c>
    </row>
    <row r="15">
      <c r="A15" s="23" t="inlineStr">
        <is>
          <t>سوبر ماركت المدينة</t>
        </is>
      </c>
      <c r="B15" s="24" t="inlineStr">
        <is>
          <t>الهرم</t>
        </is>
      </c>
      <c r="C15" s="21" t="n">
        <v>16700</v>
      </c>
      <c r="D15" s="21" t="n">
        <v>600</v>
      </c>
      <c r="E15" s="21" t="n">
        <v>12000</v>
      </c>
      <c r="F15" s="25">
        <f>IF(A15="","",N(C15)-N(D15))</f>
        <v/>
      </c>
      <c r="G15" s="25">
        <f>IF(A15="","",F15-N(E15))</f>
        <v/>
      </c>
      <c r="H15" s="25">
        <f>IF(A15="","",F15*$B$3)</f>
        <v/>
      </c>
      <c r="I15" s="26">
        <f>IF(OR(A15="",N(F15)=0),"",N(E15)/F15)</f>
        <v/>
      </c>
    </row>
    <row r="16">
      <c r="A16" s="23" t="inlineStr">
        <is>
          <t>بقالة الهدى</t>
        </is>
      </c>
      <c r="B16" s="24" t="inlineStr">
        <is>
          <t>الهرم</t>
        </is>
      </c>
      <c r="C16" s="21" t="n">
        <v>4200</v>
      </c>
      <c r="D16" s="21" t="n">
        <v>0</v>
      </c>
      <c r="E16" s="21" t="n">
        <v>4200</v>
      </c>
      <c r="F16" s="25">
        <f>IF(A16="","",N(C16)-N(D16))</f>
        <v/>
      </c>
      <c r="G16" s="25">
        <f>IF(A16="","",F16-N(E16))</f>
        <v/>
      </c>
      <c r="H16" s="25">
        <f>IF(A16="","",F16*$B$3)</f>
        <v/>
      </c>
      <c r="I16" s="26">
        <f>IF(OR(A16="",N(F16)=0),"",N(E16)/F16)</f>
        <v/>
      </c>
    </row>
    <row r="17">
      <c r="A17" s="23" t="inlineStr">
        <is>
          <t>ماركت الرحمة</t>
        </is>
      </c>
      <c r="B17" s="24" t="inlineStr">
        <is>
          <t>المريوطية</t>
        </is>
      </c>
      <c r="C17" s="21" t="n">
        <v>7300</v>
      </c>
      <c r="D17" s="21" t="n">
        <v>0</v>
      </c>
      <c r="E17" s="21" t="n">
        <v>7300</v>
      </c>
      <c r="F17" s="25">
        <f>IF(A17="","",N(C17)-N(D17))</f>
        <v/>
      </c>
      <c r="G17" s="25">
        <f>IF(A17="","",F17-N(E17))</f>
        <v/>
      </c>
      <c r="H17" s="25">
        <f>IF(A17="","",F17*$B$3)</f>
        <v/>
      </c>
      <c r="I17" s="26">
        <f>IF(OR(A17="",N(F17)=0),"",N(E17)/F17)</f>
        <v/>
      </c>
    </row>
    <row r="18">
      <c r="A18" s="23" t="n"/>
      <c r="B18" s="24" t="n"/>
      <c r="C18" s="21" t="n"/>
      <c r="D18" s="21" t="n"/>
      <c r="E18" s="21" t="n"/>
      <c r="F18" s="25">
        <f>IF(A18="","",N(C18)-N(D18))</f>
        <v/>
      </c>
      <c r="G18" s="25">
        <f>IF(A18="","",F18-N(E18))</f>
        <v/>
      </c>
      <c r="H18" s="25">
        <f>IF(A18="","",F18*$B$3)</f>
        <v/>
      </c>
      <c r="I18" s="26">
        <f>IF(OR(A18="",N(F18)=0),"",N(E18)/F18)</f>
        <v/>
      </c>
    </row>
    <row r="19">
      <c r="A19" s="23" t="n"/>
      <c r="B19" s="24" t="n"/>
      <c r="C19" s="21" t="n"/>
      <c r="D19" s="21" t="n"/>
      <c r="E19" s="21" t="n"/>
      <c r="F19" s="25">
        <f>IF(A19="","",N(C19)-N(D19))</f>
        <v/>
      </c>
      <c r="G19" s="25">
        <f>IF(A19="","",F19-N(E19))</f>
        <v/>
      </c>
      <c r="H19" s="25">
        <f>IF(A19="","",F19*$B$3)</f>
        <v/>
      </c>
      <c r="I19" s="26">
        <f>IF(OR(A19="",N(F19)=0),"",N(E19)/F19)</f>
        <v/>
      </c>
    </row>
    <row r="20">
      <c r="A20" s="23" t="n"/>
      <c r="B20" s="24" t="n"/>
      <c r="C20" s="21" t="n"/>
      <c r="D20" s="21" t="n"/>
      <c r="E20" s="21" t="n"/>
      <c r="F20" s="25">
        <f>IF(A20="","",N(C20)-N(D20))</f>
        <v/>
      </c>
      <c r="G20" s="25">
        <f>IF(A20="","",F20-N(E20))</f>
        <v/>
      </c>
      <c r="H20" s="25">
        <f>IF(A20="","",F20*$B$3)</f>
        <v/>
      </c>
      <c r="I20" s="26">
        <f>IF(OR(A20="",N(F20)=0),"",N(E20)/F20)</f>
        <v/>
      </c>
    </row>
    <row r="21">
      <c r="A21" s="23" t="n"/>
      <c r="B21" s="24" t="n"/>
      <c r="C21" s="21" t="n"/>
      <c r="D21" s="21" t="n"/>
      <c r="E21" s="21" t="n"/>
      <c r="F21" s="25">
        <f>IF(A21="","",N(C21)-N(D21))</f>
        <v/>
      </c>
      <c r="G21" s="25">
        <f>IF(A21="","",F21-N(E21))</f>
        <v/>
      </c>
      <c r="H21" s="25">
        <f>IF(A21="","",F21*$B$3)</f>
        <v/>
      </c>
      <c r="I21" s="26">
        <f>IF(OR(A21="",N(F21)=0),"",N(E21)/F21)</f>
        <v/>
      </c>
    </row>
    <row r="22">
      <c r="A22" s="23" t="n"/>
      <c r="B22" s="24" t="n"/>
      <c r="C22" s="21" t="n"/>
      <c r="D22" s="21" t="n"/>
      <c r="E22" s="21" t="n"/>
      <c r="F22" s="25">
        <f>IF(A22="","",N(C22)-N(D22))</f>
        <v/>
      </c>
      <c r="G22" s="25">
        <f>IF(A22="","",F22-N(E22))</f>
        <v/>
      </c>
      <c r="H22" s="25">
        <f>IF(A22="","",F22*$B$3)</f>
        <v/>
      </c>
      <c r="I22" s="26">
        <f>IF(OR(A22="",N(F22)=0),"",N(E22)/F22)</f>
        <v/>
      </c>
    </row>
    <row r="23">
      <c r="A23" s="23" t="n"/>
      <c r="B23" s="24" t="n"/>
      <c r="C23" s="21" t="n"/>
      <c r="D23" s="21" t="n"/>
      <c r="E23" s="21" t="n"/>
      <c r="F23" s="25">
        <f>IF(A23="","",N(C23)-N(D23))</f>
        <v/>
      </c>
      <c r="G23" s="25">
        <f>IF(A23="","",F23-N(E23))</f>
        <v/>
      </c>
      <c r="H23" s="25">
        <f>IF(A23="","",F23*$B$3)</f>
        <v/>
      </c>
      <c r="I23" s="26">
        <f>IF(OR(A23="",N(F23)=0),"",N(E23)/F23)</f>
        <v/>
      </c>
    </row>
    <row r="24">
      <c r="A24" s="23" t="n"/>
      <c r="B24" s="24" t="n"/>
      <c r="C24" s="21" t="n"/>
      <c r="D24" s="21" t="n"/>
      <c r="E24" s="21" t="n"/>
      <c r="F24" s="25">
        <f>IF(A24="","",N(C24)-N(D24))</f>
        <v/>
      </c>
      <c r="G24" s="25">
        <f>IF(A24="","",F24-N(E24))</f>
        <v/>
      </c>
      <c r="H24" s="25">
        <f>IF(A24="","",F24*$B$3)</f>
        <v/>
      </c>
      <c r="I24" s="26">
        <f>IF(OR(A24="",N(F24)=0),"",N(E24)/F24)</f>
        <v/>
      </c>
    </row>
    <row r="25">
      <c r="A25" s="23" t="n"/>
      <c r="B25" s="24" t="n"/>
      <c r="C25" s="21" t="n"/>
      <c r="D25" s="21" t="n"/>
      <c r="E25" s="21" t="n"/>
      <c r="F25" s="25">
        <f>IF(A25="","",N(C25)-N(D25))</f>
        <v/>
      </c>
      <c r="G25" s="25">
        <f>IF(A25="","",F25-N(E25))</f>
        <v/>
      </c>
      <c r="H25" s="25">
        <f>IF(A25="","",F25*$B$3)</f>
        <v/>
      </c>
      <c r="I25" s="26">
        <f>IF(OR(A25="",N(F25)=0),"",N(E25)/F25)</f>
        <v/>
      </c>
    </row>
    <row r="26">
      <c r="A26" s="23" t="n"/>
      <c r="B26" s="24" t="n"/>
      <c r="C26" s="21" t="n"/>
      <c r="D26" s="21" t="n"/>
      <c r="E26" s="21" t="n"/>
      <c r="F26" s="25">
        <f>IF(A26="","",N(C26)-N(D26))</f>
        <v/>
      </c>
      <c r="G26" s="25">
        <f>IF(A26="","",F26-N(E26))</f>
        <v/>
      </c>
      <c r="H26" s="25">
        <f>IF(A26="","",F26*$B$3)</f>
        <v/>
      </c>
      <c r="I26" s="26">
        <f>IF(OR(A26="",N(F26)=0),"",N(E26)/F26)</f>
        <v/>
      </c>
    </row>
    <row r="27">
      <c r="A27" s="23" t="n"/>
      <c r="B27" s="24" t="n"/>
      <c r="C27" s="21" t="n"/>
      <c r="D27" s="21" t="n"/>
      <c r="E27" s="21" t="n"/>
      <c r="F27" s="25">
        <f>IF(A27="","",N(C27)-N(D27))</f>
        <v/>
      </c>
      <c r="G27" s="25">
        <f>IF(A27="","",F27-N(E27))</f>
        <v/>
      </c>
      <c r="H27" s="25">
        <f>IF(A27="","",F27*$B$3)</f>
        <v/>
      </c>
      <c r="I27" s="26">
        <f>IF(OR(A27="",N(F27)=0),"",N(E27)/F27)</f>
        <v/>
      </c>
    </row>
    <row r="28">
      <c r="A28" s="23" t="n"/>
      <c r="B28" s="24" t="n"/>
      <c r="C28" s="21" t="n"/>
      <c r="D28" s="21" t="n"/>
      <c r="E28" s="21" t="n"/>
      <c r="F28" s="25">
        <f>IF(A28="","",N(C28)-N(D28))</f>
        <v/>
      </c>
      <c r="G28" s="25">
        <f>IF(A28="","",F28-N(E28))</f>
        <v/>
      </c>
      <c r="H28" s="25">
        <f>IF(A28="","",F28*$B$3)</f>
        <v/>
      </c>
      <c r="I28" s="26">
        <f>IF(OR(A28="",N(F28)=0),"",N(E28)/F28)</f>
        <v/>
      </c>
    </row>
    <row r="29">
      <c r="A29" s="23" t="n"/>
      <c r="B29" s="24" t="n"/>
      <c r="C29" s="21" t="n"/>
      <c r="D29" s="21" t="n"/>
      <c r="E29" s="21" t="n"/>
      <c r="F29" s="25">
        <f>IF(A29="","",N(C29)-N(D29))</f>
        <v/>
      </c>
      <c r="G29" s="25">
        <f>IF(A29="","",F29-N(E29))</f>
        <v/>
      </c>
      <c r="H29" s="25">
        <f>IF(A29="","",F29*$B$3)</f>
        <v/>
      </c>
      <c r="I29" s="26">
        <f>IF(OR(A29="",N(F29)=0),"",N(E29)/F29)</f>
        <v/>
      </c>
    </row>
    <row r="30">
      <c r="A30" s="23" t="n"/>
      <c r="B30" s="24" t="n"/>
      <c r="C30" s="21" t="n"/>
      <c r="D30" s="21" t="n"/>
      <c r="E30" s="21" t="n"/>
      <c r="F30" s="25">
        <f>IF(A30="","",N(C30)-N(D30))</f>
        <v/>
      </c>
      <c r="G30" s="25">
        <f>IF(A30="","",F30-N(E30))</f>
        <v/>
      </c>
      <c r="H30" s="25">
        <f>IF(A30="","",F30*$B$3)</f>
        <v/>
      </c>
      <c r="I30" s="26">
        <f>IF(OR(A30="",N(F30)=0),"",N(E30)/F30)</f>
        <v/>
      </c>
    </row>
    <row r="31">
      <c r="A31" s="23" t="n"/>
      <c r="B31" s="24" t="n"/>
      <c r="C31" s="21" t="n"/>
      <c r="D31" s="21" t="n"/>
      <c r="E31" s="21" t="n"/>
      <c r="F31" s="25">
        <f>IF(A31="","",N(C31)-N(D31))</f>
        <v/>
      </c>
      <c r="G31" s="25">
        <f>IF(A31="","",F31-N(E31))</f>
        <v/>
      </c>
      <c r="H31" s="25">
        <f>IF(A31="","",F31*$B$3)</f>
        <v/>
      </c>
      <c r="I31" s="26">
        <f>IF(OR(A31="",N(F31)=0),"",N(E31)/F31)</f>
        <v/>
      </c>
    </row>
    <row r="32">
      <c r="A32" s="23" t="n"/>
      <c r="B32" s="24" t="n"/>
      <c r="C32" s="21" t="n"/>
      <c r="D32" s="21" t="n"/>
      <c r="E32" s="21" t="n"/>
      <c r="F32" s="25">
        <f>IF(A32="","",N(C32)-N(D32))</f>
        <v/>
      </c>
      <c r="G32" s="25">
        <f>IF(A32="","",F32-N(E32))</f>
        <v/>
      </c>
      <c r="H32" s="25">
        <f>IF(A32="","",F32*$B$3)</f>
        <v/>
      </c>
      <c r="I32" s="26">
        <f>IF(OR(A32="",N(F32)=0),"",N(E32)/F32)</f>
        <v/>
      </c>
    </row>
    <row r="33">
      <c r="A33" s="23" t="n"/>
      <c r="B33" s="24" t="n"/>
      <c r="C33" s="21" t="n"/>
      <c r="D33" s="21" t="n"/>
      <c r="E33" s="21" t="n"/>
      <c r="F33" s="25">
        <f>IF(A33="","",N(C33)-N(D33))</f>
        <v/>
      </c>
      <c r="G33" s="25">
        <f>IF(A33="","",F33-N(E33))</f>
        <v/>
      </c>
      <c r="H33" s="25">
        <f>IF(A33="","",F33*$B$3)</f>
        <v/>
      </c>
      <c r="I33" s="26">
        <f>IF(OR(A33="",N(F33)=0),"",N(E33)/F33)</f>
        <v/>
      </c>
    </row>
    <row r="34">
      <c r="A34" s="23" t="n"/>
      <c r="B34" s="24" t="n"/>
      <c r="C34" s="21" t="n"/>
      <c r="D34" s="21" t="n"/>
      <c r="E34" s="21" t="n"/>
      <c r="F34" s="25">
        <f>IF(A34="","",N(C34)-N(D34))</f>
        <v/>
      </c>
      <c r="G34" s="25">
        <f>IF(A34="","",F34-N(E34))</f>
        <v/>
      </c>
      <c r="H34" s="25">
        <f>IF(A34="","",F34*$B$3)</f>
        <v/>
      </c>
      <c r="I34" s="26">
        <f>IF(OR(A34="",N(F34)=0),"",N(E34)/F34)</f>
        <v/>
      </c>
    </row>
    <row r="35">
      <c r="A35" s="23" t="n"/>
      <c r="B35" s="24" t="n"/>
      <c r="C35" s="21" t="n"/>
      <c r="D35" s="21" t="n"/>
      <c r="E35" s="21" t="n"/>
      <c r="F35" s="25">
        <f>IF(A35="","",N(C35)-N(D35))</f>
        <v/>
      </c>
      <c r="G35" s="25">
        <f>IF(A35="","",F35-N(E35))</f>
        <v/>
      </c>
      <c r="H35" s="25">
        <f>IF(A35="","",F35*$B$3)</f>
        <v/>
      </c>
      <c r="I35" s="26">
        <f>IF(OR(A35="",N(F35)=0),"",N(E35)/F35)</f>
        <v/>
      </c>
    </row>
    <row r="36">
      <c r="A36" s="27" t="inlineStr">
        <is>
          <t>الإجمالي</t>
        </is>
      </c>
      <c r="B36" s="28" t="n"/>
      <c r="C36" s="29">
        <f>SUM(C6:C35)</f>
        <v/>
      </c>
      <c r="D36" s="29">
        <f>SUM(D6:D35)</f>
        <v/>
      </c>
      <c r="E36" s="29">
        <f>SUM(E6:E35)</f>
        <v/>
      </c>
      <c r="F36" s="29">
        <f>SUM(F6:F35)</f>
        <v/>
      </c>
      <c r="G36" s="29">
        <f>SUM(G6:G35)</f>
        <v/>
      </c>
      <c r="H36" s="29">
        <f>SUM(H6:H35)</f>
        <v/>
      </c>
      <c r="I36" s="30">
        <f>IF(F36=0,"",E36/F36)</f>
        <v/>
      </c>
    </row>
    <row r="38">
      <c r="A38" s="31" t="inlineStr">
        <is>
          <t>عدد المحلات المخدومة</t>
        </is>
      </c>
      <c r="B38" s="20" t="n"/>
      <c r="C38" s="25">
        <f>COUNTIF(C6:C35,"&gt;0")</f>
        <v/>
      </c>
    </row>
    <row r="39">
      <c r="A39" s="31" t="inlineStr">
        <is>
          <t>متوسط قيمة الطلبية</t>
        </is>
      </c>
      <c r="B39" s="20" t="n"/>
      <c r="C39" s="25">
        <f>IF(C38=0,"",F36/C38)</f>
        <v/>
      </c>
    </row>
    <row r="40">
      <c r="A40" s="31" t="inlineStr">
        <is>
          <t>عمولة المندوب</t>
        </is>
      </c>
      <c r="B40" s="20" t="n"/>
      <c r="C40" s="25">
        <f>E36*E3</f>
        <v/>
      </c>
    </row>
    <row r="41">
      <c r="A41" s="18" t="inlineStr">
        <is>
          <t>ربح الخط اليومي</t>
        </is>
      </c>
      <c r="B41" s="20" t="n"/>
      <c r="C41" s="32">
        <f>H36-C40-I3</f>
        <v/>
      </c>
    </row>
    <row r="42">
      <c r="A42" s="31" t="inlineStr">
        <is>
          <t>نسبة تكلفة الخدمة من المبيعات</t>
        </is>
      </c>
      <c r="B42" s="20" t="n"/>
      <c r="C42" s="26">
        <f>IF(F36=0,"",(C40+I3)/F36)</f>
        <v/>
      </c>
    </row>
  </sheetData>
  <sheetProtection selectLockedCells="0" selectUnlockedCells="0" sheet="1" objects="0" insertRows="1" insertHyperlinks="1" autoFilter="0" scenarios="0" formatColumns="0" deleteColumns="1" insertColumns="1" pivotTables="1" deleteRows="1" formatCells="0" formatRows="0" sort="0"/>
  <mergeCells count="9">
    <mergeCell ref="A38:B38"/>
    <mergeCell ref="A2:I2"/>
    <mergeCell ref="A41:B41"/>
    <mergeCell ref="A42:B42"/>
    <mergeCell ref="A1:I1"/>
    <mergeCell ref="A40:B40"/>
    <mergeCell ref="C3:D3"/>
    <mergeCell ref="G3:H3"/>
    <mergeCell ref="A39:B39"/>
  </mergeCells>
  <conditionalFormatting sqref="I6:I35">
    <cfRule type="cellIs" priority="1" operator="lessThan" dxfId="0">
      <formula>0.8</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