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2" autoFilterDateGrouping="1"/>
  </bookViews>
  <sheets>
    <sheet xmlns:r="http://schemas.openxmlformats.org/officeDocument/2006/relationships" name="عن المجلة" sheetId="1" state="visible" r:id="rId1"/>
    <sheet xmlns:r="http://schemas.openxmlformats.org/officeDocument/2006/relationships" name="تعليمات" sheetId="2" state="visible" r:id="rId2"/>
    <sheet xmlns:r="http://schemas.openxmlformats.org/officeDocument/2006/relationships" name="الفئات" sheetId="3" state="visible" r:id="rId3"/>
  </sheets>
  <definedNames>
    <definedName name="_xlnm.Print_Area" localSheetId="2">'الفئات'!$A$1:$N$24</definedName>
  </definedNames>
  <calcPr calcId="124519" fullCalcOnLoad="1"/>
</workbook>
</file>

<file path=xl/styles.xml><?xml version="1.0" encoding="utf-8"?>
<styleSheet xmlns="http://schemas.openxmlformats.org/spreadsheetml/2006/main">
  <numFmts count="3">
    <numFmt numFmtId="164" formatCode="#,##0;[Red]-#,##0"/>
    <numFmt numFmtId="165" formatCode="0.0%"/>
    <numFmt numFmtId="166" formatCode="#,##0.00;[Red]-#,##0.00"/>
  </numFmts>
  <fonts count="17">
    <font>
      <name val="Calibri"/>
      <family val="2"/>
      <color theme="1"/>
      <sz val="11"/>
      <scheme val="minor"/>
    </font>
    <font>
      <name val="Arial"/>
      <b val="1"/>
      <color rgb="00FFFFFF"/>
      <sz val="24"/>
    </font>
    <font>
      <name val="Arial"/>
      <b val="1"/>
      <color rgb="00B08D57"/>
      <sz val="14"/>
    </font>
    <font>
      <name val="Arial"/>
      <b val="1"/>
      <color rgb="0014213D"/>
      <sz val="14"/>
    </font>
    <font>
      <name val="Arial"/>
      <color rgb="00000000"/>
      <sz val="12"/>
    </font>
    <font>
      <name val="Arial"/>
      <color rgb="000563C1"/>
      <sz val="12"/>
    </font>
    <font>
      <name val="Arial"/>
      <i val="1"/>
      <color rgb="00595959"/>
      <sz val="11"/>
    </font>
    <font>
      <name val="Arial"/>
      <b val="1"/>
      <color rgb="00FFFFFF"/>
      <sz val="18"/>
    </font>
    <font>
      <name val="Arial"/>
      <b val="1"/>
      <color rgb="0014213D"/>
      <sz val="13"/>
    </font>
    <font>
      <name val="Arial"/>
      <b val="1"/>
      <color rgb="00B08D57"/>
      <sz val="11"/>
    </font>
    <font>
      <name val="Arial"/>
      <color rgb="00000000"/>
      <sz val="11"/>
    </font>
    <font>
      <name val="Arial"/>
      <i val="1"/>
      <color rgb="00595959"/>
      <sz val="10"/>
    </font>
    <font>
      <name val="Arial"/>
      <color rgb="000563C1"/>
      <sz val="10"/>
    </font>
    <font>
      <name val="Arial"/>
      <b val="1"/>
      <color rgb="0014213D"/>
      <sz val="16"/>
    </font>
    <font>
      <name val="Arial"/>
      <b val="1"/>
      <color rgb="00000000"/>
      <sz val="11"/>
    </font>
    <font>
      <name val="Arial"/>
      <b val="1"/>
      <color rgb="00FFFFFF"/>
      <sz val="11"/>
    </font>
    <font>
      <name val="Arial"/>
      <b val="1"/>
      <color rgb="0014213D"/>
      <sz val="11"/>
    </font>
  </fonts>
  <fills count="6">
    <fill>
      <patternFill/>
    </fill>
    <fill>
      <patternFill patternType="gray125"/>
    </fill>
    <fill>
      <patternFill patternType="solid">
        <fgColor rgb="0014213D"/>
      </patternFill>
    </fill>
    <fill>
      <patternFill patternType="solid">
        <fgColor rgb="00B08D57"/>
      </patternFill>
    </fill>
    <fill>
      <patternFill patternType="solid">
        <fgColor rgb="00FFF2CC"/>
      </patternFill>
    </fill>
    <fill>
      <patternFill patternType="solid">
        <fgColor rgb="00F3F4F7"/>
      </patternFill>
    </fill>
  </fills>
  <borders count="7">
    <border>
      <left/>
      <right/>
      <top/>
      <bottom/>
      <diagonal/>
    </border>
    <border>
      <bottom style="medium">
        <color rgb="00B08D57"/>
      </bottom>
    </border>
    <border>
      <left style="thin">
        <color rgb="00C9CDD4"/>
      </left>
      <right style="thin">
        <color rgb="00C9CDD4"/>
      </right>
      <top style="thin">
        <color rgb="00C9CDD4"/>
      </top>
      <bottom style="thin">
        <color rgb="00C9CDD4"/>
      </bottom>
    </border>
    <border>
      <left/>
      <right/>
      <top style="thin">
        <color rgb="00C9CDD4"/>
      </top>
      <bottom/>
      <diagonal/>
    </border>
    <border>
      <left/>
      <right style="thin">
        <color rgb="00C9CDD4"/>
      </right>
      <top style="thin">
        <color rgb="00C9CDD4"/>
      </top>
      <bottom/>
      <diagonal/>
    </border>
    <border>
      <left/>
      <right style="thin">
        <color rgb="00C9CDD4"/>
      </right>
      <top style="thin">
        <color rgb="00C9CDD4"/>
      </top>
      <bottom style="thin">
        <color rgb="00C9CDD4"/>
      </bottom>
      <diagonal/>
    </border>
    <border>
      <left style="thin">
        <color rgb="00C9CDD4"/>
      </left>
      <right style="thin">
        <color rgb="00C9CDD4"/>
      </right>
      <top style="medium">
        <color rgb="00B08D57"/>
      </top>
      <bottom style="thin">
        <color rgb="00C9CDD4"/>
      </bottom>
    </border>
  </borders>
  <cellStyleXfs count="1">
    <xf numFmtId="0" fontId="0" fillId="0" borderId="0"/>
  </cellStyleXfs>
  <cellXfs count="33">
    <xf numFmtId="0" fontId="0" fillId="0" borderId="0" pivotButton="0" quotePrefix="0" xfId="0"/>
    <xf numFmtId="0" fontId="1" fillId="2" borderId="0" applyAlignment="1" pivotButton="0" quotePrefix="0" xfId="0">
      <alignment horizontal="center" vertical="center" wrapText="1"/>
    </xf>
    <xf numFmtId="0" fontId="2" fillId="0" borderId="0" applyAlignment="1" pivotButton="0" quotePrefix="0" xfId="0">
      <alignment horizontal="center" vertical="center" wrapText="1"/>
    </xf>
    <xf numFmtId="0" fontId="0" fillId="0" borderId="0" applyAlignment="1" pivotButton="0" quotePrefix="0" xfId="0">
      <alignment horizontal="right" vertical="center" wrapText="1"/>
    </xf>
    <xf numFmtId="0" fontId="3" fillId="0" borderId="0" applyAlignment="1" pivotButton="0" quotePrefix="0" xfId="0">
      <alignment horizontal="right" vertical="center" wrapText="1"/>
    </xf>
    <xf numFmtId="0" fontId="4" fillId="0" borderId="0" applyAlignment="1" pivotButton="0" quotePrefix="0" xfId="0">
      <alignment horizontal="right" vertical="center" wrapText="1"/>
    </xf>
    <xf numFmtId="0" fontId="5" fillId="0" borderId="0" applyAlignment="1" pivotButton="0" quotePrefix="0" xfId="0">
      <alignment horizontal="right" vertical="center" wrapText="1"/>
    </xf>
    <xf numFmtId="0" fontId="6" fillId="0" borderId="0" applyAlignment="1" pivotButton="0" quotePrefix="0" xfId="0">
      <alignment horizontal="right" vertical="center" wrapText="1"/>
    </xf>
    <xf numFmtId="0" fontId="7" fillId="2" borderId="0" applyAlignment="1" pivotButton="0" quotePrefix="0" xfId="0">
      <alignment horizontal="center" vertical="center"/>
    </xf>
    <xf numFmtId="0" fontId="0" fillId="3" borderId="0" pivotButton="0" quotePrefix="0" xfId="0"/>
    <xf numFmtId="0" fontId="8" fillId="0" borderId="0" pivotButton="0" quotePrefix="0" xfId="0"/>
    <xf numFmtId="0" fontId="9" fillId="0" borderId="0" pivotButton="0" quotePrefix="0" xfId="0"/>
    <xf numFmtId="0" fontId="10" fillId="0" borderId="0" applyAlignment="1" pivotButton="0" quotePrefix="0" xfId="0">
      <alignment horizontal="right" vertical="top" wrapText="1"/>
    </xf>
    <xf numFmtId="0" fontId="11" fillId="0" borderId="0" applyAlignment="1" pivotButton="0" quotePrefix="0" xfId="0">
      <alignment wrapText="1"/>
    </xf>
    <xf numFmtId="0" fontId="12" fillId="0" borderId="0" pivotButton="0" quotePrefix="0" xfId="0"/>
    <xf numFmtId="0" fontId="13" fillId="0" borderId="1" applyAlignment="1" pivotButton="0" quotePrefix="0" xfId="0">
      <alignment horizontal="center" vertical="center"/>
    </xf>
    <xf numFmtId="0" fontId="0" fillId="0" borderId="1" pivotButton="0" quotePrefix="0" xfId="0"/>
    <xf numFmtId="0" fontId="11" fillId="0" borderId="0" applyAlignment="1" pivotButton="0" quotePrefix="0" xfId="0">
      <alignment horizontal="right" vertical="center" wrapText="1"/>
    </xf>
    <xf numFmtId="0" fontId="14" fillId="0" borderId="2" applyAlignment="1" pivotButton="0" quotePrefix="0" xfId="0">
      <alignment horizontal="right" vertical="center" wrapText="1"/>
    </xf>
    <xf numFmtId="164" fontId="10" fillId="4" borderId="2" applyAlignment="1" applyProtection="1" pivotButton="0" quotePrefix="0" xfId="0">
      <alignment horizontal="center" vertical="center"/>
      <protection locked="0" hidden="0"/>
    </xf>
    <xf numFmtId="0" fontId="0" fillId="0" borderId="5" pivotButton="0" quotePrefix="0" xfId="0"/>
    <xf numFmtId="0" fontId="15" fillId="2" borderId="2" applyAlignment="1" pivotButton="0" quotePrefix="0" xfId="0">
      <alignment horizontal="center" vertical="center" wrapText="1"/>
    </xf>
    <xf numFmtId="0" fontId="10" fillId="4" borderId="2" applyAlignment="1" applyProtection="1" pivotButton="0" quotePrefix="0" xfId="0">
      <alignment horizontal="right" vertical="center"/>
      <protection locked="0" hidden="0"/>
    </xf>
    <xf numFmtId="165" fontId="10" fillId="4" borderId="2" applyAlignment="1" applyProtection="1" pivotButton="0" quotePrefix="0" xfId="0">
      <alignment horizontal="center" vertical="center"/>
      <protection locked="0" hidden="0"/>
    </xf>
    <xf numFmtId="164" fontId="10" fillId="0" borderId="2" applyAlignment="1" pivotButton="0" quotePrefix="0" xfId="0">
      <alignment horizontal="center" vertical="center"/>
    </xf>
    <xf numFmtId="165" fontId="10" fillId="0" borderId="2" applyAlignment="1" pivotButton="0" quotePrefix="0" xfId="0">
      <alignment horizontal="center" vertical="center"/>
    </xf>
    <xf numFmtId="0" fontId="16" fillId="5" borderId="6" applyAlignment="1" pivotButton="0" quotePrefix="0" xfId="0">
      <alignment horizontal="right" vertical="center" wrapText="1"/>
    </xf>
    <xf numFmtId="164" fontId="16" fillId="5" borderId="6" applyAlignment="1" pivotButton="0" quotePrefix="0" xfId="0">
      <alignment horizontal="center" vertical="center"/>
    </xf>
    <xf numFmtId="0" fontId="16" fillId="5" borderId="6" pivotButton="0" quotePrefix="0" xfId="0"/>
    <xf numFmtId="165" fontId="16" fillId="5" borderId="6" applyAlignment="1" pivotButton="0" quotePrefix="0" xfId="0">
      <alignment horizontal="center" vertical="center"/>
    </xf>
    <xf numFmtId="0" fontId="10" fillId="0" borderId="2" applyAlignment="1" pivotButton="0" quotePrefix="0" xfId="0">
      <alignment horizontal="right" vertical="center" wrapText="1"/>
    </xf>
    <xf numFmtId="166" fontId="10" fillId="0" borderId="2" applyAlignment="1" pivotButton="0" quotePrefix="0" xfId="0">
      <alignment horizontal="center" vertical="center"/>
    </xf>
    <xf numFmtId="164" fontId="15" fillId="3" borderId="2" applyAlignment="1" pivotButton="0" quotePrefix="0" xfId="0">
      <alignment horizontal="center" vertical="center"/>
    </xf>
  </cellXfs>
  <cellStyles count="1">
    <cellStyle name="Normal" xfId="0" builtinId="0" hidden="0"/>
  </cellStyles>
  <dxfs count="1">
    <dxf>
      <font>
        <name val="Arial"/>
        <b val="1"/>
        <color rgb="009C0006"/>
      </font>
      <fill>
        <patternFill patternType="solid">
          <fgColor rgb="00F8D7DA"/>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styles" Target="styles.xml" Id="rId4"/><Relationship Type="http://schemas.openxmlformats.org/officeDocument/2006/relationships/theme" Target="theme/theme1.xml" Id="rId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www.aam-web.com" TargetMode="External" Id="rId1"/></Relationships>
</file>

<file path=xl/worksheets/sheet1.xml><?xml version="1.0" encoding="utf-8"?>
<worksheet xmlns="http://schemas.openxmlformats.org/spreadsheetml/2006/main">
  <sheetPr>
    <outlinePr summaryBelow="1" summaryRight="1"/>
    <pageSetUpPr/>
  </sheetPr>
  <dimension ref="A1:A12"/>
  <sheetViews>
    <sheetView showGridLines="0" rightToLeft="1" workbookViewId="0">
      <selection activeCell="A1" sqref="A1"/>
    </sheetView>
  </sheetViews>
  <sheetFormatPr baseColWidth="8" defaultRowHeight="15"/>
  <cols>
    <col width="100" customWidth="1" min="1" max="1"/>
  </cols>
  <sheetData>
    <row r="1" ht="40" customHeight="1">
      <c r="A1" s="1" t="inlineStr">
        <is>
          <t>مجلة المحاسب العربي</t>
        </is>
      </c>
    </row>
    <row r="2" ht="22" customHeight="1">
      <c r="A2" s="2" t="inlineStr">
        <is>
          <t>www.aam-web.com</t>
        </is>
      </c>
    </row>
    <row r="3" ht="8" customHeight="1">
      <c r="A3" s="3" t="n"/>
    </row>
    <row r="4" ht="22" customHeight="1">
      <c r="A4" s="4" t="inlineStr">
        <is>
          <t>من نحن</t>
        </is>
      </c>
    </row>
    <row r="5" ht="36" customHeight="1">
      <c r="A5" s="5" t="inlineStr">
        <is>
          <t>مجلة المحاسب العربي موقع عربي متخصص في المحاسبة والمالية، يقدّم للمحاسبين وأصحاب الأعمال مقالات وشروحًا للمعايير، وقوالب إكسيل وأدوات مالية مجانية.</t>
        </is>
      </c>
    </row>
    <row r="6" ht="8" customHeight="1">
      <c r="A6" s="3" t="n"/>
    </row>
    <row r="7" ht="22" customHeight="1">
      <c r="A7" s="4" t="inlineStr">
        <is>
          <t>ماذا تجد على الموقع</t>
        </is>
      </c>
    </row>
    <row r="8" ht="20" customHeight="1">
      <c r="A8" s="6" t="inlineStr">
        <is>
          <t>•  قوالب إكسيل جاهزة للتحميل المجاني: https://www.aam-web.com/templates</t>
        </is>
      </c>
    </row>
    <row r="9" ht="20" customHeight="1">
      <c r="A9" s="6" t="inlineStr">
        <is>
          <t>•  أدوات مالية مجانية: الزكاة، ضريبة القيمة المضافة، الإهلاك، القروض: https://www.aam-web.com/tools</t>
        </is>
      </c>
    </row>
    <row r="10" ht="20" customHeight="1">
      <c r="A10" s="5" t="inlineStr">
        <is>
          <t>•  شروح المعايير الدولية والمصرية ومقالات المحاسبة العملية</t>
        </is>
      </c>
    </row>
    <row r="11" ht="8" customHeight="1">
      <c r="A11" s="3" t="n"/>
    </row>
    <row r="12" ht="20" customHeight="1">
      <c r="A12" s="7" t="inlineStr">
        <is>
          <t>هذا القالب مجاني للاستخدام في عملك. نرجو عدم إعادة بيعه أو نشره باسم آخر.</t>
        </is>
      </c>
    </row>
  </sheetData>
  <sheetProtection selectLockedCells="0" selectUnlockedCells="0" sheet="1" objects="0" insertRows="1" insertHyperlinks="1" autoFilter="1" scenarios="0" formatColumns="1" deleteColumns="1" insertColumns="1" pivotTables="1" deleteRows="1" formatCells="1" formatRows="1" sort="1"/>
  <hyperlinks>
    <hyperlink xmlns:r="http://schemas.openxmlformats.org/officeDocument/2006/relationships" ref="A2" r:id="rId1"/>
  </hyperlink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12"/>
  <sheetViews>
    <sheetView showGridLines="0" rightToLeft="1" workbookViewId="0">
      <selection activeCell="A1" sqref="A1"/>
    </sheetView>
  </sheetViews>
  <sheetFormatPr baseColWidth="8" defaultRowHeight="15"/>
  <cols>
    <col width="4" customWidth="1" min="1" max="1"/>
    <col width="96" customWidth="1" min="2" max="2"/>
  </cols>
  <sheetData>
    <row r="1" ht="34" customHeight="1">
      <c r="A1" s="8" t="inlineStr">
        <is>
          <t>أثر المرتجعات ورفض الاستلام على ربح المتجر الإلكتروني</t>
        </is>
      </c>
    </row>
    <row r="2" ht="4" customHeight="1">
      <c r="A2" s="9" t="n"/>
    </row>
    <row r="4" ht="22" customHeight="1">
      <c r="B4" s="10" t="inlineStr">
        <is>
          <t>فكرة القالب</t>
        </is>
      </c>
    </row>
    <row r="5" ht="66" customHeight="1">
      <c r="A5" s="11" t="inlineStr">
        <is>
          <t>•</t>
        </is>
      </c>
      <c r="B5" s="12" t="inlineStr">
        <is>
          <t>للمتاجر الإلكترونية وصفحات البيع أونلاين: لكل فئة الطلبات ونسبة المرتجعات بعد الاستلام ونسبة رفض الاستلام عند الباب والسعر والتكلفة ونسبة ما يمكن إعادة بيعه من المرتجع، فيحسب الطلبات المسلمة فعلًا والإيراد وتكلفة البضاعة شاملة التالف وتكلفة الشحن ذهابًا وعودة وتكلفة معالجة المرتجع، ثم الربح الحقيقي والهامش وربح الطلب.</t>
        </is>
      </c>
    </row>
    <row r="6" ht="22" customHeight="1">
      <c r="B6" s="10" t="inlineStr">
        <is>
          <t>خطوات الاستخدام</t>
        </is>
      </c>
    </row>
    <row r="7" ht="34" customHeight="1">
      <c r="A7" s="11" t="inlineStr">
        <is>
          <t>•</t>
        </is>
      </c>
      <c r="B7" s="12" t="inlineStr">
        <is>
          <t>اكتب تكلفة الشحن للطلب الواحد وتكلفة معالجة المرتجع (فحص وتغليف)، ثم بيانات كل فئة من تقارير المتجر وشركة الشحن.</t>
        </is>
      </c>
    </row>
    <row r="8" ht="22" customHeight="1">
      <c r="B8" s="10" t="inlineStr">
        <is>
          <t>ملاحظات</t>
        </is>
      </c>
    </row>
    <row r="9" ht="34" customHeight="1">
      <c r="A9" s="11" t="inlineStr">
        <is>
          <t>•</t>
        </is>
      </c>
      <c r="B9" s="12" t="inlineStr">
        <is>
          <t>الطلب المرفوض يرجع سليمًا لكنه يكلف شحنتين؛ تأكيد الطلب بالتليفون والدفع المقدم يقللان الرفض. جدول المقاسات والصور الحقيقية يقللان مرتجعات الملابس والأحذية.</t>
        </is>
      </c>
    </row>
    <row r="11" ht="30" customHeight="1">
      <c r="B11" s="13" t="inlineStr">
        <is>
          <t>الخلايا الصفراء للإدخال، وباقي الخلايا معادلات محمية حتى لا تُمسح بالخطأ. لإلغاء الحماية: مراجعة ← إلغاء حماية الورقة (بدون كلمة مرور).</t>
        </is>
      </c>
    </row>
    <row r="12">
      <c r="B12" s="14" t="inlineStr">
        <is>
          <t>قوالب أخرى مجانية: https://www.aam-web.com/templates</t>
        </is>
      </c>
    </row>
  </sheetData>
  <sheetProtection selectLockedCells="0" selectUnlockedCells="0" sheet="1" objects="0" insertRows="1" insertHyperlinks="1" autoFilter="1" scenarios="0" formatColumns="1" deleteColumns="1" insertColumns="1" pivotTables="1" deleteRows="1" formatCells="1" formatRows="1" sort="1"/>
  <mergeCells count="2">
    <mergeCell ref="A2:B2"/>
    <mergeCell ref="A1:B1"/>
  </mergeCells>
  <pageMargins left="0.75" right="0.75" top="1" bottom="1" header="0.5" footer="0.5"/>
</worksheet>
</file>

<file path=xl/worksheets/sheet3.xml><?xml version="1.0" encoding="utf-8"?>
<worksheet xmlns="http://schemas.openxmlformats.org/spreadsheetml/2006/main">
  <sheetPr>
    <outlinePr summaryBelow="1" summaryRight="1"/>
    <pageSetUpPr fitToPage="1"/>
  </sheetPr>
  <dimension ref="A1:N24"/>
  <sheetViews>
    <sheetView showGridLines="0" rightToLeft="1" workbookViewId="0">
      <selection activeCell="A1" sqref="A1"/>
    </sheetView>
  </sheetViews>
  <sheetFormatPr baseColWidth="8" defaultRowHeight="15"/>
  <cols>
    <col width="16" customWidth="1" min="1" max="1"/>
    <col width="8" customWidth="1" min="2" max="2"/>
    <col width="9" customWidth="1" min="3" max="3"/>
    <col width="9" customWidth="1" min="4" max="4"/>
    <col width="8" customWidth="1" min="5" max="5"/>
    <col width="8" customWidth="1" min="6" max="6"/>
    <col width="10" customWidth="1" min="7" max="7"/>
    <col width="9" customWidth="1" min="8" max="8"/>
    <col width="11" customWidth="1" min="9" max="9"/>
    <col width="11" customWidth="1" min="10" max="10"/>
    <col width="10" customWidth="1" min="11" max="11"/>
    <col width="9" customWidth="1" min="12" max="12"/>
    <col width="11" customWidth="1" min="13" max="13"/>
    <col width="9" customWidth="1" min="14" max="14"/>
  </cols>
  <sheetData>
    <row r="1" ht="30" customHeight="1">
      <c r="A1" s="15" t="inlineStr">
        <is>
          <t>المرتجعات والربح الحقيقي - أكتوبر 2026</t>
        </is>
      </c>
      <c r="B1" s="16" t="n"/>
      <c r="C1" s="16" t="n"/>
      <c r="D1" s="16" t="n"/>
      <c r="E1" s="16" t="n"/>
      <c r="F1" s="16" t="n"/>
      <c r="G1" s="16" t="n"/>
      <c r="H1" s="16" t="n"/>
      <c r="I1" s="16" t="n"/>
      <c r="J1" s="16" t="n"/>
      <c r="K1" s="16" t="n"/>
      <c r="L1" s="16" t="n"/>
      <c r="M1" s="16" t="n"/>
      <c r="N1" s="16" t="n"/>
    </row>
    <row r="2" ht="30" customHeight="1">
      <c r="A2" s="17" t="inlineStr">
        <is>
          <t>الخلايا الصفراء للإدخال.</t>
        </is>
      </c>
    </row>
    <row r="3">
      <c r="A3" s="18" t="inlineStr">
        <is>
          <t>الشحن للطلب</t>
        </is>
      </c>
      <c r="B3" s="19" t="n">
        <v>55</v>
      </c>
      <c r="C3" s="18" t="inlineStr">
        <is>
          <t>معالجة المرتجع</t>
        </is>
      </c>
      <c r="D3" s="20" t="n"/>
      <c r="E3" s="19" t="n">
        <v>15</v>
      </c>
    </row>
    <row r="5" ht="44" customHeight="1">
      <c r="A5" s="21" t="inlineStr">
        <is>
          <t>الفئة</t>
        </is>
      </c>
      <c r="B5" s="21" t="inlineStr">
        <is>
          <t>الطلبات</t>
        </is>
      </c>
      <c r="C5" s="21" t="inlineStr">
        <is>
          <t>المرتجعات</t>
        </is>
      </c>
      <c r="D5" s="21" t="inlineStr">
        <is>
          <t>رفض الاستلام</t>
        </is>
      </c>
      <c r="E5" s="21" t="inlineStr">
        <is>
          <t>السعر</t>
        </is>
      </c>
      <c r="F5" s="21" t="inlineStr">
        <is>
          <t>التكلفة</t>
        </is>
      </c>
      <c r="G5" s="21" t="inlineStr">
        <is>
          <t>قابل لإعادة البيع</t>
        </is>
      </c>
      <c r="H5" s="21" t="inlineStr">
        <is>
          <t>المسلم فعلًا</t>
        </is>
      </c>
      <c r="I5" s="21" t="inlineStr">
        <is>
          <t>الإيراد</t>
        </is>
      </c>
      <c r="J5" s="21" t="inlineStr">
        <is>
          <t>تكلفة البضاعة</t>
        </is>
      </c>
      <c r="K5" s="21" t="inlineStr">
        <is>
          <t>الشحن</t>
        </is>
      </c>
      <c r="L5" s="21" t="inlineStr">
        <is>
          <t>المعالجة</t>
        </is>
      </c>
      <c r="M5" s="21" t="inlineStr">
        <is>
          <t>الربح</t>
        </is>
      </c>
      <c r="N5" s="21" t="inlineStr">
        <is>
          <t>الهامش</t>
        </is>
      </c>
    </row>
    <row r="6">
      <c r="A6" s="22" t="inlineStr">
        <is>
          <t>ملابس</t>
        </is>
      </c>
      <c r="B6" s="19" t="n">
        <v>600</v>
      </c>
      <c r="C6" s="23" t="n">
        <v>0.18</v>
      </c>
      <c r="D6" s="23" t="n">
        <v>0.08</v>
      </c>
      <c r="E6" s="19" t="n">
        <v>450</v>
      </c>
      <c r="F6" s="19" t="n">
        <v>220</v>
      </c>
      <c r="G6" s="23" t="n">
        <v>0.85</v>
      </c>
      <c r="H6" s="24">
        <f>IF(A6="","",N(B6)*(1-N(C6)-N(D6)))</f>
        <v/>
      </c>
      <c r="I6" s="24">
        <f>IF(A6="","",H6*N(E6))</f>
        <v/>
      </c>
      <c r="J6" s="24">
        <f>IF(A6="","",H6*N(F6)+N(B6)*N(C6)*N(F6)*(1-N(G6)))</f>
        <v/>
      </c>
      <c r="K6" s="24">
        <f>IF(A6="","",N(B6)*$B$3*(1+N(C6)+N(D6)))</f>
        <v/>
      </c>
      <c r="L6" s="24">
        <f>IF(A6="","",N(B6)*N(C6)*$E$3)</f>
        <v/>
      </c>
      <c r="M6" s="24">
        <f>IF(A6="","",I6-J6-K6-L6)</f>
        <v/>
      </c>
      <c r="N6" s="25">
        <f>IF(OR(A6="",N(I6)=0),"",M6/I6)</f>
        <v/>
      </c>
    </row>
    <row r="7">
      <c r="A7" s="22" t="inlineStr">
        <is>
          <t>أحذية</t>
        </is>
      </c>
      <c r="B7" s="19" t="n">
        <v>300</v>
      </c>
      <c r="C7" s="23" t="n">
        <v>0.15</v>
      </c>
      <c r="D7" s="23" t="n">
        <v>0.07000000000000001</v>
      </c>
      <c r="E7" s="19" t="n">
        <v>750</v>
      </c>
      <c r="F7" s="19" t="n">
        <v>380</v>
      </c>
      <c r="G7" s="23" t="n">
        <v>0.8</v>
      </c>
      <c r="H7" s="24">
        <f>IF(A7="","",N(B7)*(1-N(C7)-N(D7)))</f>
        <v/>
      </c>
      <c r="I7" s="24">
        <f>IF(A7="","",H7*N(E7))</f>
        <v/>
      </c>
      <c r="J7" s="24">
        <f>IF(A7="","",H7*N(F7)+N(B7)*N(C7)*N(F7)*(1-N(G7)))</f>
        <v/>
      </c>
      <c r="K7" s="24">
        <f>IF(A7="","",N(B7)*$B$3*(1+N(C7)+N(D7)))</f>
        <v/>
      </c>
      <c r="L7" s="24">
        <f>IF(A7="","",N(B7)*N(C7)*$E$3)</f>
        <v/>
      </c>
      <c r="M7" s="24">
        <f>IF(A7="","",I7-J7-K7-L7)</f>
        <v/>
      </c>
      <c r="N7" s="25">
        <f>IF(OR(A7="",N(I7)=0),"",M7/I7)</f>
        <v/>
      </c>
    </row>
    <row r="8">
      <c r="A8" s="22" t="inlineStr">
        <is>
          <t>مستحضرات تجميل</t>
        </is>
      </c>
      <c r="B8" s="19" t="n">
        <v>800</v>
      </c>
      <c r="C8" s="23" t="n">
        <v>0.03</v>
      </c>
      <c r="D8" s="23" t="n">
        <v>0.06</v>
      </c>
      <c r="E8" s="19" t="n">
        <v>280</v>
      </c>
      <c r="F8" s="19" t="n">
        <v>150</v>
      </c>
      <c r="G8" s="23" t="n">
        <v>0.5</v>
      </c>
      <c r="H8" s="24">
        <f>IF(A8="","",N(B8)*(1-N(C8)-N(D8)))</f>
        <v/>
      </c>
      <c r="I8" s="24">
        <f>IF(A8="","",H8*N(E8))</f>
        <v/>
      </c>
      <c r="J8" s="24">
        <f>IF(A8="","",H8*N(F8)+N(B8)*N(C8)*N(F8)*(1-N(G8)))</f>
        <v/>
      </c>
      <c r="K8" s="24">
        <f>IF(A8="","",N(B8)*$B$3*(1+N(C8)+N(D8)))</f>
        <v/>
      </c>
      <c r="L8" s="24">
        <f>IF(A8="","",N(B8)*N(C8)*$E$3)</f>
        <v/>
      </c>
      <c r="M8" s="24">
        <f>IF(A8="","",I8-J8-K8-L8)</f>
        <v/>
      </c>
      <c r="N8" s="25">
        <f>IF(OR(A8="",N(I8)=0),"",M8/I8)</f>
        <v/>
      </c>
    </row>
    <row r="9">
      <c r="A9" s="22" t="inlineStr">
        <is>
          <t>إكسسوارات</t>
        </is>
      </c>
      <c r="B9" s="19" t="n">
        <v>500</v>
      </c>
      <c r="C9" s="23" t="n">
        <v>0.08</v>
      </c>
      <c r="D9" s="23" t="n">
        <v>0.1</v>
      </c>
      <c r="E9" s="19" t="n">
        <v>180</v>
      </c>
      <c r="F9" s="19" t="n">
        <v>70</v>
      </c>
      <c r="G9" s="23" t="n">
        <v>0.9</v>
      </c>
      <c r="H9" s="24">
        <f>IF(A9="","",N(B9)*(1-N(C9)-N(D9)))</f>
        <v/>
      </c>
      <c r="I9" s="24">
        <f>IF(A9="","",H9*N(E9))</f>
        <v/>
      </c>
      <c r="J9" s="24">
        <f>IF(A9="","",H9*N(F9)+N(B9)*N(C9)*N(F9)*(1-N(G9)))</f>
        <v/>
      </c>
      <c r="K9" s="24">
        <f>IF(A9="","",N(B9)*$B$3*(1+N(C9)+N(D9)))</f>
        <v/>
      </c>
      <c r="L9" s="24">
        <f>IF(A9="","",N(B9)*N(C9)*$E$3)</f>
        <v/>
      </c>
      <c r="M9" s="24">
        <f>IF(A9="","",I9-J9-K9-L9)</f>
        <v/>
      </c>
      <c r="N9" s="25">
        <f>IF(OR(A9="",N(I9)=0),"",M9/I9)</f>
        <v/>
      </c>
    </row>
    <row r="10">
      <c r="A10" s="22" t="inlineStr">
        <is>
          <t>ساعات</t>
        </is>
      </c>
      <c r="B10" s="19" t="n">
        <v>150</v>
      </c>
      <c r="C10" s="23" t="n">
        <v>0.06</v>
      </c>
      <c r="D10" s="23" t="n">
        <v>0.05</v>
      </c>
      <c r="E10" s="19" t="n">
        <v>1200</v>
      </c>
      <c r="F10" s="19" t="n">
        <v>700</v>
      </c>
      <c r="G10" s="23" t="n">
        <v>0.9</v>
      </c>
      <c r="H10" s="24">
        <f>IF(A10="","",N(B10)*(1-N(C10)-N(D10)))</f>
        <v/>
      </c>
      <c r="I10" s="24">
        <f>IF(A10="","",H10*N(E10))</f>
        <v/>
      </c>
      <c r="J10" s="24">
        <f>IF(A10="","",H10*N(F10)+N(B10)*N(C10)*N(F10)*(1-N(G10)))</f>
        <v/>
      </c>
      <c r="K10" s="24">
        <f>IF(A10="","",N(B10)*$B$3*(1+N(C10)+N(D10)))</f>
        <v/>
      </c>
      <c r="L10" s="24">
        <f>IF(A10="","",N(B10)*N(C10)*$E$3)</f>
        <v/>
      </c>
      <c r="M10" s="24">
        <f>IF(A10="","",I10-J10-K10-L10)</f>
        <v/>
      </c>
      <c r="N10" s="25">
        <f>IF(OR(A10="",N(I10)=0),"",M10/I10)</f>
        <v/>
      </c>
    </row>
    <row r="11">
      <c r="A11" s="22" t="inlineStr">
        <is>
          <t>شنط</t>
        </is>
      </c>
      <c r="B11" s="19" t="n">
        <v>250</v>
      </c>
      <c r="C11" s="23" t="n">
        <v>0.1</v>
      </c>
      <c r="D11" s="23" t="n">
        <v>0.07000000000000001</v>
      </c>
      <c r="E11" s="19" t="n">
        <v>650</v>
      </c>
      <c r="F11" s="19" t="n">
        <v>310</v>
      </c>
      <c r="G11" s="23" t="n">
        <v>0.85</v>
      </c>
      <c r="H11" s="24">
        <f>IF(A11="","",N(B11)*(1-N(C11)-N(D11)))</f>
        <v/>
      </c>
      <c r="I11" s="24">
        <f>IF(A11="","",H11*N(E11))</f>
        <v/>
      </c>
      <c r="J11" s="24">
        <f>IF(A11="","",H11*N(F11)+N(B11)*N(C11)*N(F11)*(1-N(G11)))</f>
        <v/>
      </c>
      <c r="K11" s="24">
        <f>IF(A11="","",N(B11)*$B$3*(1+N(C11)+N(D11)))</f>
        <v/>
      </c>
      <c r="L11" s="24">
        <f>IF(A11="","",N(B11)*N(C11)*$E$3)</f>
        <v/>
      </c>
      <c r="M11" s="24">
        <f>IF(A11="","",I11-J11-K11-L11)</f>
        <v/>
      </c>
      <c r="N11" s="25">
        <f>IF(OR(A11="",N(I11)=0),"",M11/I11)</f>
        <v/>
      </c>
    </row>
    <row r="12">
      <c r="A12" s="22" t="n"/>
      <c r="B12" s="19" t="n"/>
      <c r="C12" s="23" t="n"/>
      <c r="D12" s="23" t="n"/>
      <c r="E12" s="19" t="n"/>
      <c r="F12" s="19" t="n"/>
      <c r="G12" s="23" t="n"/>
      <c r="H12" s="24">
        <f>IF(A12="","",N(B12)*(1-N(C12)-N(D12)))</f>
        <v/>
      </c>
      <c r="I12" s="24">
        <f>IF(A12="","",H12*N(E12))</f>
        <v/>
      </c>
      <c r="J12" s="24">
        <f>IF(A12="","",H12*N(F12)+N(B12)*N(C12)*N(F12)*(1-N(G12)))</f>
        <v/>
      </c>
      <c r="K12" s="24">
        <f>IF(A12="","",N(B12)*$B$3*(1+N(C12)+N(D12)))</f>
        <v/>
      </c>
      <c r="L12" s="24">
        <f>IF(A12="","",N(B12)*N(C12)*$E$3)</f>
        <v/>
      </c>
      <c r="M12" s="24">
        <f>IF(A12="","",I12-J12-K12-L12)</f>
        <v/>
      </c>
      <c r="N12" s="25">
        <f>IF(OR(A12="",N(I12)=0),"",M12/I12)</f>
        <v/>
      </c>
    </row>
    <row r="13">
      <c r="A13" s="22" t="n"/>
      <c r="B13" s="19" t="n"/>
      <c r="C13" s="23" t="n"/>
      <c r="D13" s="23" t="n"/>
      <c r="E13" s="19" t="n"/>
      <c r="F13" s="19" t="n"/>
      <c r="G13" s="23" t="n"/>
      <c r="H13" s="24">
        <f>IF(A13="","",N(B13)*(1-N(C13)-N(D13)))</f>
        <v/>
      </c>
      <c r="I13" s="24">
        <f>IF(A13="","",H13*N(E13))</f>
        <v/>
      </c>
      <c r="J13" s="24">
        <f>IF(A13="","",H13*N(F13)+N(B13)*N(C13)*N(F13)*(1-N(G13)))</f>
        <v/>
      </c>
      <c r="K13" s="24">
        <f>IF(A13="","",N(B13)*$B$3*(1+N(C13)+N(D13)))</f>
        <v/>
      </c>
      <c r="L13" s="24">
        <f>IF(A13="","",N(B13)*N(C13)*$E$3)</f>
        <v/>
      </c>
      <c r="M13" s="24">
        <f>IF(A13="","",I13-J13-K13-L13)</f>
        <v/>
      </c>
      <c r="N13" s="25">
        <f>IF(OR(A13="",N(I13)=0),"",M13/I13)</f>
        <v/>
      </c>
    </row>
    <row r="14">
      <c r="A14" s="22" t="n"/>
      <c r="B14" s="19" t="n"/>
      <c r="C14" s="23" t="n"/>
      <c r="D14" s="23" t="n"/>
      <c r="E14" s="19" t="n"/>
      <c r="F14" s="19" t="n"/>
      <c r="G14" s="23" t="n"/>
      <c r="H14" s="24">
        <f>IF(A14="","",N(B14)*(1-N(C14)-N(D14)))</f>
        <v/>
      </c>
      <c r="I14" s="24">
        <f>IF(A14="","",H14*N(E14))</f>
        <v/>
      </c>
      <c r="J14" s="24">
        <f>IF(A14="","",H14*N(F14)+N(B14)*N(C14)*N(F14)*(1-N(G14)))</f>
        <v/>
      </c>
      <c r="K14" s="24">
        <f>IF(A14="","",N(B14)*$B$3*(1+N(C14)+N(D14)))</f>
        <v/>
      </c>
      <c r="L14" s="24">
        <f>IF(A14="","",N(B14)*N(C14)*$E$3)</f>
        <v/>
      </c>
      <c r="M14" s="24">
        <f>IF(A14="","",I14-J14-K14-L14)</f>
        <v/>
      </c>
      <c r="N14" s="25">
        <f>IF(OR(A14="",N(I14)=0),"",M14/I14)</f>
        <v/>
      </c>
    </row>
    <row r="15">
      <c r="A15" s="22" t="n"/>
      <c r="B15" s="19" t="n"/>
      <c r="C15" s="23" t="n"/>
      <c r="D15" s="23" t="n"/>
      <c r="E15" s="19" t="n"/>
      <c r="F15" s="19" t="n"/>
      <c r="G15" s="23" t="n"/>
      <c r="H15" s="24">
        <f>IF(A15="","",N(B15)*(1-N(C15)-N(D15)))</f>
        <v/>
      </c>
      <c r="I15" s="24">
        <f>IF(A15="","",H15*N(E15))</f>
        <v/>
      </c>
      <c r="J15" s="24">
        <f>IF(A15="","",H15*N(F15)+N(B15)*N(C15)*N(F15)*(1-N(G15)))</f>
        <v/>
      </c>
      <c r="K15" s="24">
        <f>IF(A15="","",N(B15)*$B$3*(1+N(C15)+N(D15)))</f>
        <v/>
      </c>
      <c r="L15" s="24">
        <f>IF(A15="","",N(B15)*N(C15)*$E$3)</f>
        <v/>
      </c>
      <c r="M15" s="24">
        <f>IF(A15="","",I15-J15-K15-L15)</f>
        <v/>
      </c>
      <c r="N15" s="25">
        <f>IF(OR(A15="",N(I15)=0),"",M15/I15)</f>
        <v/>
      </c>
    </row>
    <row r="16">
      <c r="A16" s="22" t="n"/>
      <c r="B16" s="19" t="n"/>
      <c r="C16" s="23" t="n"/>
      <c r="D16" s="23" t="n"/>
      <c r="E16" s="19" t="n"/>
      <c r="F16" s="19" t="n"/>
      <c r="G16" s="23" t="n"/>
      <c r="H16" s="24">
        <f>IF(A16="","",N(B16)*(1-N(C16)-N(D16)))</f>
        <v/>
      </c>
      <c r="I16" s="24">
        <f>IF(A16="","",H16*N(E16))</f>
        <v/>
      </c>
      <c r="J16" s="24">
        <f>IF(A16="","",H16*N(F16)+N(B16)*N(C16)*N(F16)*(1-N(G16)))</f>
        <v/>
      </c>
      <c r="K16" s="24">
        <f>IF(A16="","",N(B16)*$B$3*(1+N(C16)+N(D16)))</f>
        <v/>
      </c>
      <c r="L16" s="24">
        <f>IF(A16="","",N(B16)*N(C16)*$E$3)</f>
        <v/>
      </c>
      <c r="M16" s="24">
        <f>IF(A16="","",I16-J16-K16-L16)</f>
        <v/>
      </c>
      <c r="N16" s="25">
        <f>IF(OR(A16="",N(I16)=0),"",M16/I16)</f>
        <v/>
      </c>
    </row>
    <row r="17">
      <c r="A17" s="22" t="n"/>
      <c r="B17" s="19" t="n"/>
      <c r="C17" s="23" t="n"/>
      <c r="D17" s="23" t="n"/>
      <c r="E17" s="19" t="n"/>
      <c r="F17" s="19" t="n"/>
      <c r="G17" s="23" t="n"/>
      <c r="H17" s="24">
        <f>IF(A17="","",N(B17)*(1-N(C17)-N(D17)))</f>
        <v/>
      </c>
      <c r="I17" s="24">
        <f>IF(A17="","",H17*N(E17))</f>
        <v/>
      </c>
      <c r="J17" s="24">
        <f>IF(A17="","",H17*N(F17)+N(B17)*N(C17)*N(F17)*(1-N(G17)))</f>
        <v/>
      </c>
      <c r="K17" s="24">
        <f>IF(A17="","",N(B17)*$B$3*(1+N(C17)+N(D17)))</f>
        <v/>
      </c>
      <c r="L17" s="24">
        <f>IF(A17="","",N(B17)*N(C17)*$E$3)</f>
        <v/>
      </c>
      <c r="M17" s="24">
        <f>IF(A17="","",I17-J17-K17-L17)</f>
        <v/>
      </c>
      <c r="N17" s="25">
        <f>IF(OR(A17="",N(I17)=0),"",M17/I17)</f>
        <v/>
      </c>
    </row>
    <row r="18">
      <c r="A18" s="22" t="n"/>
      <c r="B18" s="19" t="n"/>
      <c r="C18" s="23" t="n"/>
      <c r="D18" s="23" t="n"/>
      <c r="E18" s="19" t="n"/>
      <c r="F18" s="19" t="n"/>
      <c r="G18" s="23" t="n"/>
      <c r="H18" s="24">
        <f>IF(A18="","",N(B18)*(1-N(C18)-N(D18)))</f>
        <v/>
      </c>
      <c r="I18" s="24">
        <f>IF(A18="","",H18*N(E18))</f>
        <v/>
      </c>
      <c r="J18" s="24">
        <f>IF(A18="","",H18*N(F18)+N(B18)*N(C18)*N(F18)*(1-N(G18)))</f>
        <v/>
      </c>
      <c r="K18" s="24">
        <f>IF(A18="","",N(B18)*$B$3*(1+N(C18)+N(D18)))</f>
        <v/>
      </c>
      <c r="L18" s="24">
        <f>IF(A18="","",N(B18)*N(C18)*$E$3)</f>
        <v/>
      </c>
      <c r="M18" s="24">
        <f>IF(A18="","",I18-J18-K18-L18)</f>
        <v/>
      </c>
      <c r="N18" s="25">
        <f>IF(OR(A18="",N(I18)=0),"",M18/I18)</f>
        <v/>
      </c>
    </row>
    <row r="19">
      <c r="A19" s="22" t="n"/>
      <c r="B19" s="19" t="n"/>
      <c r="C19" s="23" t="n"/>
      <c r="D19" s="23" t="n"/>
      <c r="E19" s="19" t="n"/>
      <c r="F19" s="19" t="n"/>
      <c r="G19" s="23" t="n"/>
      <c r="H19" s="24">
        <f>IF(A19="","",N(B19)*(1-N(C19)-N(D19)))</f>
        <v/>
      </c>
      <c r="I19" s="24">
        <f>IF(A19="","",H19*N(E19))</f>
        <v/>
      </c>
      <c r="J19" s="24">
        <f>IF(A19="","",H19*N(F19)+N(B19)*N(C19)*N(F19)*(1-N(G19)))</f>
        <v/>
      </c>
      <c r="K19" s="24">
        <f>IF(A19="","",N(B19)*$B$3*(1+N(C19)+N(D19)))</f>
        <v/>
      </c>
      <c r="L19" s="24">
        <f>IF(A19="","",N(B19)*N(C19)*$E$3)</f>
        <v/>
      </c>
      <c r="M19" s="24">
        <f>IF(A19="","",I19-J19-K19-L19)</f>
        <v/>
      </c>
      <c r="N19" s="25">
        <f>IF(OR(A19="",N(I19)=0),"",M19/I19)</f>
        <v/>
      </c>
    </row>
    <row r="20">
      <c r="A20" s="22" t="n"/>
      <c r="B20" s="19" t="n"/>
      <c r="C20" s="23" t="n"/>
      <c r="D20" s="23" t="n"/>
      <c r="E20" s="19" t="n"/>
      <c r="F20" s="19" t="n"/>
      <c r="G20" s="23" t="n"/>
      <c r="H20" s="24">
        <f>IF(A20="","",N(B20)*(1-N(C20)-N(D20)))</f>
        <v/>
      </c>
      <c r="I20" s="24">
        <f>IF(A20="","",H20*N(E20))</f>
        <v/>
      </c>
      <c r="J20" s="24">
        <f>IF(A20="","",H20*N(F20)+N(B20)*N(C20)*N(F20)*(1-N(G20)))</f>
        <v/>
      </c>
      <c r="K20" s="24">
        <f>IF(A20="","",N(B20)*$B$3*(1+N(C20)+N(D20)))</f>
        <v/>
      </c>
      <c r="L20" s="24">
        <f>IF(A20="","",N(B20)*N(C20)*$E$3)</f>
        <v/>
      </c>
      <c r="M20" s="24">
        <f>IF(A20="","",I20-J20-K20-L20)</f>
        <v/>
      </c>
      <c r="N20" s="25">
        <f>IF(OR(A20="",N(I20)=0),"",M20/I20)</f>
        <v/>
      </c>
    </row>
    <row r="21">
      <c r="A21" s="26" t="inlineStr">
        <is>
          <t>الإجمالي</t>
        </is>
      </c>
      <c r="B21" s="27">
        <f>SUM(B6:B20)</f>
        <v/>
      </c>
      <c r="C21" s="28" t="n"/>
      <c r="D21" s="28" t="n"/>
      <c r="E21" s="28" t="n"/>
      <c r="F21" s="28" t="n"/>
      <c r="G21" s="28" t="n"/>
      <c r="H21" s="27">
        <f>SUM(H6:H20)</f>
        <v/>
      </c>
      <c r="I21" s="27">
        <f>SUM(I6:I20)</f>
        <v/>
      </c>
      <c r="J21" s="27">
        <f>SUM(J6:J20)</f>
        <v/>
      </c>
      <c r="K21" s="27">
        <f>SUM(K6:K20)</f>
        <v/>
      </c>
      <c r="L21" s="27">
        <f>SUM(L6:L20)</f>
        <v/>
      </c>
      <c r="M21" s="27">
        <f>SUM(M6:M20)</f>
        <v/>
      </c>
      <c r="N21" s="29">
        <f>IF(I21=0,"",M21/I21)</f>
        <v/>
      </c>
    </row>
    <row r="23">
      <c r="A23" s="30" t="inlineStr">
        <is>
          <t>ربح الطلب الواحد المُستلم</t>
        </is>
      </c>
      <c r="B23" s="20" t="n"/>
      <c r="C23" s="31">
        <f>IF(H21=0,"",M21/H21)</f>
        <v/>
      </c>
    </row>
    <row r="24">
      <c r="A24" s="18" t="inlineStr">
        <is>
          <t>تكلفة المرتجع والرفض على المتجر</t>
        </is>
      </c>
      <c r="B24" s="20" t="n"/>
      <c r="C24" s="32">
        <f>K21-B21*B3+L21+SUMPRODUCT(B6:B20,C6:C20,F6:F20)-SUMPRODUCT(B6:B20,C6:C20,F6:F20,G6:G20)</f>
        <v/>
      </c>
    </row>
  </sheetData>
  <sheetProtection selectLockedCells="0" selectUnlockedCells="0" sheet="1" objects="0" insertRows="1" insertHyperlinks="1" autoFilter="0" scenarios="0" formatColumns="0" deleteColumns="1" insertColumns="1" pivotTables="1" deleteRows="1" formatCells="0" formatRows="0" sort="0"/>
  <mergeCells count="5">
    <mergeCell ref="A24:B24"/>
    <mergeCell ref="A2:N2"/>
    <mergeCell ref="A23:B23"/>
    <mergeCell ref="C3:D3"/>
    <mergeCell ref="A1:N1"/>
  </mergeCells>
  <conditionalFormatting sqref="C6:D20">
    <cfRule type="cellIs" priority="1" operator="greaterThan" dxfId="0">
      <formula>0.12</formula>
    </cfRule>
  </conditionalFormatting>
  <pageMargins left="0.75" right="0.75" top="1" bottom="1" header="0.5" footer="0.5"/>
  <pageSetup orientation="landscape" fitToHeight="0" fitToWidth="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2026-10-30T04:19:39Z</dcterms:created>
  <dcterms:modified xmlns:dcterms="http://purl.org/dc/terms/" xmlns:xsi="http://www.w3.org/2001/XMLSchema-instance" xsi:type="dcterms:W3CDTF">2026-10-30T04:19:39Z</dcterms:modified>
</cp:coreProperties>
</file>