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فئات" sheetId="3" state="visible" r:id="rId3"/>
  </sheets>
  <definedNames>
    <definedName name="_xlnm.Print_Area" localSheetId="2">'الفئات'!$A$1:$J$24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0.0%"/>
    <numFmt numFmtId="166" formatCode="0.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  <xf numFmtId="166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164" fontId="16" fillId="5" borderId="3" applyAlignment="1" pivotButton="0" quotePrefix="0" xfId="0">
      <alignment horizontal="center" vertical="center"/>
    </xf>
    <xf numFmtId="0" fontId="16" fillId="5" borderId="3" pivotButton="0" quotePrefix="0" xfId="0"/>
    <xf numFmtId="165" fontId="16" fillId="5" borderId="3" applyAlignment="1" pivotButton="0" quotePrefix="0" xfId="0">
      <alignment horizontal="center" vertical="center"/>
    </xf>
    <xf numFmtId="166" fontId="16" fillId="5" borderId="3" applyAlignment="1" pivotButton="0" quotePrefix="0" xfId="0">
      <alignment horizontal="center" vertical="center"/>
    </xf>
    <xf numFmtId="0" fontId="15" fillId="0" borderId="2" applyAlignment="1" pivotButton="0" quotePrefix="0" xfId="0">
      <alignment horizontal="right" vertical="center" wrapText="1"/>
    </xf>
    <xf numFmtId="0" fontId="10" fillId="0" borderId="2" applyAlignment="1" pivotButton="0" quotePrefix="0" xfId="0">
      <alignment horizontal="right" vertical="center" wrapText="1"/>
    </xf>
    <xf numFmtId="164" fontId="14" fillId="3" borderId="2" applyAlignment="1" pivotButton="0" quotePrefix="0" xfId="0">
      <alignment horizontal="center" vertical="center"/>
    </xf>
  </cellXfs>
  <cellStyles count="1">
    <cellStyle name="Normal" xfId="0" builtinId="0" hidden="0"/>
  </cellStyles>
  <dxfs count="1">
    <dxf>
      <font>
        <name val="Arial"/>
        <b val="1"/>
        <color rgb="007F6000"/>
      </font>
      <fill>
        <patternFill patternType="solid">
          <fgColor rgb="00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مجمل الربح حسب الفئة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'الفئات'!G4</f>
            </strRef>
          </tx>
          <spPr>
            <a:solidFill xmlns:a="http://schemas.openxmlformats.org/drawingml/2006/main">
              <a:srgbClr val="14213D"/>
            </a:solidFill>
            <a:ln xmlns:a="http://schemas.openxmlformats.org/drawingml/2006/main">
              <a:solidFill>
                <a:srgbClr val="14213D"/>
              </a:solidFill>
              <a:prstDash val="solid"/>
            </a:ln>
          </spPr>
          <cat>
            <numRef>
              <f>'الفئات'!$A$5:$A$11</f>
            </numRef>
          </cat>
          <val>
            <numRef>
              <f>'الفئات'!$G$5:$G$11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11</col>
      <colOff>0</colOff>
      <row>3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مبيعات وهامش ربح المكتبة ودوران المخزون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للمكتبات ومحلات الكتب والأدوات المكتبية: لكل فئة المبيعات بسعر الغلاف ومتوسط الخصم للعميل وخصم الناشر، فيحسب صافي المبيعات وتكلفتها ومجمل الربح والهامش، ثم عدد شهور المخزون لكل فئة وصافي الربح بعد المصروفات الثابتة.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مبيعات الشهر لكل فئة بسعر الغلاف، والخصم الذي تعطيه للعميل، والخصم الذي تحصل عليه من الناشر أو المورد، ثم رصيد المخزون آخر الشهر بالتكلفة.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الكتب المدرسية هامشها قليل لكن دورانها سريع في الموسم، والروايات هامشها أعلى ومخزونها أبطأ. أكثر من 4 شهور مخزون يعني تقليل الطلب أو عمل عروض أو الاتفاق على المرتجع مع الناشر.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4"/>
  <sheetViews>
    <sheetView showGridLines="0"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0" customWidth="1" min="3" max="3"/>
    <col width="10" customWidth="1" min="4" max="4"/>
    <col width="13" customWidth="1" min="5" max="5"/>
    <col width="13" customWidth="1" min="6" max="6"/>
    <col width="12" customWidth="1" min="7" max="7"/>
    <col width="9" customWidth="1" min="8" max="8"/>
    <col width="13" customWidth="1" min="9" max="9"/>
    <col width="10" customWidth="1" min="10" max="10"/>
  </cols>
  <sheetData>
    <row r="1" ht="30" customHeight="1">
      <c r="A1" s="15" t="inlineStr">
        <is>
          <t>المكتبة - مبيعات أكتوبر 2026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</row>
    <row r="2" ht="30" customHeight="1">
      <c r="A2" s="17" t="inlineStr">
        <is>
          <t>الخلايا الصفراء للإدخال.</t>
        </is>
      </c>
    </row>
    <row r="4" ht="36" customHeight="1">
      <c r="A4" s="18" t="inlineStr">
        <is>
          <t>الفئة</t>
        </is>
      </c>
      <c r="B4" s="18" t="inlineStr">
        <is>
          <t>المبيعات بسعر الغلاف</t>
        </is>
      </c>
      <c r="C4" s="18" t="inlineStr">
        <is>
          <t>خصم العميل</t>
        </is>
      </c>
      <c r="D4" s="18" t="inlineStr">
        <is>
          <t>خصم الناشر</t>
        </is>
      </c>
      <c r="E4" s="18" t="inlineStr">
        <is>
          <t>صافي المبيعات</t>
        </is>
      </c>
      <c r="F4" s="18" t="inlineStr">
        <is>
          <t>تكلفة المبيعات</t>
        </is>
      </c>
      <c r="G4" s="18" t="inlineStr">
        <is>
          <t>مجمل الربح</t>
        </is>
      </c>
      <c r="H4" s="18" t="inlineStr">
        <is>
          <t>الهامش</t>
        </is>
      </c>
      <c r="I4" s="18" t="inlineStr">
        <is>
          <t>المخزون بالتكلفة</t>
        </is>
      </c>
      <c r="J4" s="18" t="inlineStr">
        <is>
          <t>شهور المخزون</t>
        </is>
      </c>
    </row>
    <row r="5">
      <c r="A5" s="19" t="inlineStr">
        <is>
          <t>كتب مدرسية وخارجية</t>
        </is>
      </c>
      <c r="B5" s="20" t="n">
        <v>180000</v>
      </c>
      <c r="C5" s="21" t="n">
        <v>0.05</v>
      </c>
      <c r="D5" s="21" t="n">
        <v>0.2</v>
      </c>
      <c r="E5" s="22">
        <f>IF(A5="","",N(B5)*(1-N(C5)))</f>
        <v/>
      </c>
      <c r="F5" s="22">
        <f>IF(A5="","",N(B5)*(1-N(D5)))</f>
        <v/>
      </c>
      <c r="G5" s="22">
        <f>IF(A5="","",E5-F5)</f>
        <v/>
      </c>
      <c r="H5" s="23">
        <f>IF(OR(A5="",N(E5)=0),"",G5/E5)</f>
        <v/>
      </c>
      <c r="I5" s="20" t="n">
        <v>90000</v>
      </c>
      <c r="J5" s="24">
        <f>IF(OR(A5="",N(F5)=0),"",N(I5)/F5)</f>
        <v/>
      </c>
    </row>
    <row r="6">
      <c r="A6" s="19" t="inlineStr">
        <is>
          <t>روايات وأدب</t>
        </is>
      </c>
      <c r="B6" s="20" t="n">
        <v>45000</v>
      </c>
      <c r="C6" s="21" t="n">
        <v>0.1</v>
      </c>
      <c r="D6" s="21" t="n">
        <v>0.35</v>
      </c>
      <c r="E6" s="22">
        <f>IF(A6="","",N(B6)*(1-N(C6)))</f>
        <v/>
      </c>
      <c r="F6" s="22">
        <f>IF(A6="","",N(B6)*(1-N(D6)))</f>
        <v/>
      </c>
      <c r="G6" s="22">
        <f>IF(A6="","",E6-F6)</f>
        <v/>
      </c>
      <c r="H6" s="23">
        <f>IF(OR(A6="",N(E6)=0),"",G6/E6)</f>
        <v/>
      </c>
      <c r="I6" s="20" t="n">
        <v>120000</v>
      </c>
      <c r="J6" s="24">
        <f>IF(OR(A6="",N(F6)=0),"",N(I6)/F6)</f>
        <v/>
      </c>
    </row>
    <row r="7">
      <c r="A7" s="19" t="inlineStr">
        <is>
          <t>كتب أطفال</t>
        </is>
      </c>
      <c r="B7" s="20" t="n">
        <v>30000</v>
      </c>
      <c r="C7" s="21" t="n">
        <v>0.1</v>
      </c>
      <c r="D7" s="21" t="n">
        <v>0.4</v>
      </c>
      <c r="E7" s="22">
        <f>IF(A7="","",N(B7)*(1-N(C7)))</f>
        <v/>
      </c>
      <c r="F7" s="22">
        <f>IF(A7="","",N(B7)*(1-N(D7)))</f>
        <v/>
      </c>
      <c r="G7" s="22">
        <f>IF(A7="","",E7-F7)</f>
        <v/>
      </c>
      <c r="H7" s="23">
        <f>IF(OR(A7="",N(E7)=0),"",G7/E7)</f>
        <v/>
      </c>
      <c r="I7" s="20" t="n">
        <v>60000</v>
      </c>
      <c r="J7" s="24">
        <f>IF(OR(A7="",N(F7)=0),"",N(I7)/F7)</f>
        <v/>
      </c>
    </row>
    <row r="8">
      <c r="A8" s="19" t="inlineStr">
        <is>
          <t>كتب دينية</t>
        </is>
      </c>
      <c r="B8" s="20" t="n">
        <v>25000</v>
      </c>
      <c r="C8" s="21" t="n">
        <v>0.05</v>
      </c>
      <c r="D8" s="21" t="n">
        <v>0.3</v>
      </c>
      <c r="E8" s="22">
        <f>IF(A8="","",N(B8)*(1-N(C8)))</f>
        <v/>
      </c>
      <c r="F8" s="22">
        <f>IF(A8="","",N(B8)*(1-N(D8)))</f>
        <v/>
      </c>
      <c r="G8" s="22">
        <f>IF(A8="","",E8-F8)</f>
        <v/>
      </c>
      <c r="H8" s="23">
        <f>IF(OR(A8="",N(E8)=0),"",G8/E8)</f>
        <v/>
      </c>
      <c r="I8" s="20" t="n">
        <v>70000</v>
      </c>
      <c r="J8" s="24">
        <f>IF(OR(A8="",N(F8)=0),"",N(I8)/F8)</f>
        <v/>
      </c>
    </row>
    <row r="9">
      <c r="A9" s="19" t="inlineStr">
        <is>
          <t>أدوات مكتبية</t>
        </is>
      </c>
      <c r="B9" s="20" t="n">
        <v>85000</v>
      </c>
      <c r="C9" s="21" t="n">
        <v>0</v>
      </c>
      <c r="D9" s="21" t="n">
        <v>0.25</v>
      </c>
      <c r="E9" s="22">
        <f>IF(A9="","",N(B9)*(1-N(C9)))</f>
        <v/>
      </c>
      <c r="F9" s="22">
        <f>IF(A9="","",N(B9)*(1-N(D9)))</f>
        <v/>
      </c>
      <c r="G9" s="22">
        <f>IF(A9="","",E9-F9)</f>
        <v/>
      </c>
      <c r="H9" s="23">
        <f>IF(OR(A9="",N(E9)=0),"",G9/E9)</f>
        <v/>
      </c>
      <c r="I9" s="20" t="n">
        <v>110000</v>
      </c>
      <c r="J9" s="24">
        <f>IF(OR(A9="",N(F9)=0),"",N(I9)/F9)</f>
        <v/>
      </c>
    </row>
    <row r="10">
      <c r="A10" s="19" t="inlineStr">
        <is>
          <t>كتب جامعية ومراجع</t>
        </is>
      </c>
      <c r="B10" s="20" t="n">
        <v>40000</v>
      </c>
      <c r="C10" s="21" t="n">
        <v>0.05</v>
      </c>
      <c r="D10" s="21" t="n">
        <v>0.22</v>
      </c>
      <c r="E10" s="22">
        <f>IF(A10="","",N(B10)*(1-N(C10)))</f>
        <v/>
      </c>
      <c r="F10" s="22">
        <f>IF(A10="","",N(B10)*(1-N(D10)))</f>
        <v/>
      </c>
      <c r="G10" s="22">
        <f>IF(A10="","",E10-F10)</f>
        <v/>
      </c>
      <c r="H10" s="23">
        <f>IF(OR(A10="",N(E10)=0),"",G10/E10)</f>
        <v/>
      </c>
      <c r="I10" s="20" t="n">
        <v>95000</v>
      </c>
      <c r="J10" s="24">
        <f>IF(OR(A10="",N(F10)=0),"",N(I10)/F10)</f>
        <v/>
      </c>
    </row>
    <row r="11">
      <c r="A11" s="19" t="inlineStr">
        <is>
          <t>هدايا وتغليف</t>
        </is>
      </c>
      <c r="B11" s="20" t="n">
        <v>15000</v>
      </c>
      <c r="C11" s="21" t="n">
        <v>0</v>
      </c>
      <c r="D11" s="21" t="n">
        <v>0.45</v>
      </c>
      <c r="E11" s="22">
        <f>IF(A11="","",N(B11)*(1-N(C11)))</f>
        <v/>
      </c>
      <c r="F11" s="22">
        <f>IF(A11="","",N(B11)*(1-N(D11)))</f>
        <v/>
      </c>
      <c r="G11" s="22">
        <f>IF(A11="","",E11-F11)</f>
        <v/>
      </c>
      <c r="H11" s="23">
        <f>IF(OR(A11="",N(E11)=0),"",G11/E11)</f>
        <v/>
      </c>
      <c r="I11" s="20" t="n">
        <v>20000</v>
      </c>
      <c r="J11" s="24">
        <f>IF(OR(A11="",N(F11)=0),"",N(I11)/F11)</f>
        <v/>
      </c>
    </row>
    <row r="12">
      <c r="A12" s="19" t="n"/>
      <c r="B12" s="20" t="n"/>
      <c r="C12" s="21" t="n"/>
      <c r="D12" s="21" t="n"/>
      <c r="E12" s="22">
        <f>IF(A12="","",N(B12)*(1-N(C12)))</f>
        <v/>
      </c>
      <c r="F12" s="22">
        <f>IF(A12="","",N(B12)*(1-N(D12)))</f>
        <v/>
      </c>
      <c r="G12" s="22">
        <f>IF(A12="","",E12-F12)</f>
        <v/>
      </c>
      <c r="H12" s="23">
        <f>IF(OR(A12="",N(E12)=0),"",G12/E12)</f>
        <v/>
      </c>
      <c r="I12" s="20" t="n"/>
      <c r="J12" s="24">
        <f>IF(OR(A12="",N(F12)=0),"",N(I12)/F12)</f>
        <v/>
      </c>
    </row>
    <row r="13">
      <c r="A13" s="19" t="n"/>
      <c r="B13" s="20" t="n"/>
      <c r="C13" s="21" t="n"/>
      <c r="D13" s="21" t="n"/>
      <c r="E13" s="22">
        <f>IF(A13="","",N(B13)*(1-N(C13)))</f>
        <v/>
      </c>
      <c r="F13" s="22">
        <f>IF(A13="","",N(B13)*(1-N(D13)))</f>
        <v/>
      </c>
      <c r="G13" s="22">
        <f>IF(A13="","",E13-F13)</f>
        <v/>
      </c>
      <c r="H13" s="23">
        <f>IF(OR(A13="",N(E13)=0),"",G13/E13)</f>
        <v/>
      </c>
      <c r="I13" s="20" t="n"/>
      <c r="J13" s="24">
        <f>IF(OR(A13="",N(F13)=0),"",N(I13)/F13)</f>
        <v/>
      </c>
    </row>
    <row r="14">
      <c r="A14" s="19" t="n"/>
      <c r="B14" s="20" t="n"/>
      <c r="C14" s="21" t="n"/>
      <c r="D14" s="21" t="n"/>
      <c r="E14" s="22">
        <f>IF(A14="","",N(B14)*(1-N(C14)))</f>
        <v/>
      </c>
      <c r="F14" s="22">
        <f>IF(A14="","",N(B14)*(1-N(D14)))</f>
        <v/>
      </c>
      <c r="G14" s="22">
        <f>IF(A14="","",E14-F14)</f>
        <v/>
      </c>
      <c r="H14" s="23">
        <f>IF(OR(A14="",N(E14)=0),"",G14/E14)</f>
        <v/>
      </c>
      <c r="I14" s="20" t="n"/>
      <c r="J14" s="24">
        <f>IF(OR(A14="",N(F14)=0),"",N(I14)/F14)</f>
        <v/>
      </c>
    </row>
    <row r="15">
      <c r="A15" s="19" t="n"/>
      <c r="B15" s="20" t="n"/>
      <c r="C15" s="21" t="n"/>
      <c r="D15" s="21" t="n"/>
      <c r="E15" s="22">
        <f>IF(A15="","",N(B15)*(1-N(C15)))</f>
        <v/>
      </c>
      <c r="F15" s="22">
        <f>IF(A15="","",N(B15)*(1-N(D15)))</f>
        <v/>
      </c>
      <c r="G15" s="22">
        <f>IF(A15="","",E15-F15)</f>
        <v/>
      </c>
      <c r="H15" s="23">
        <f>IF(OR(A15="",N(E15)=0),"",G15/E15)</f>
        <v/>
      </c>
      <c r="I15" s="20" t="n"/>
      <c r="J15" s="24">
        <f>IF(OR(A15="",N(F15)=0),"",N(I15)/F15)</f>
        <v/>
      </c>
    </row>
    <row r="16">
      <c r="A16" s="19" t="n"/>
      <c r="B16" s="20" t="n"/>
      <c r="C16" s="21" t="n"/>
      <c r="D16" s="21" t="n"/>
      <c r="E16" s="22">
        <f>IF(A16="","",N(B16)*(1-N(C16)))</f>
        <v/>
      </c>
      <c r="F16" s="22">
        <f>IF(A16="","",N(B16)*(1-N(D16)))</f>
        <v/>
      </c>
      <c r="G16" s="22">
        <f>IF(A16="","",E16-F16)</f>
        <v/>
      </c>
      <c r="H16" s="23">
        <f>IF(OR(A16="",N(E16)=0),"",G16/E16)</f>
        <v/>
      </c>
      <c r="I16" s="20" t="n"/>
      <c r="J16" s="24">
        <f>IF(OR(A16="",N(F16)=0),"",N(I16)/F16)</f>
        <v/>
      </c>
    </row>
    <row r="17">
      <c r="A17" s="25" t="inlineStr">
        <is>
          <t>الإجمالي</t>
        </is>
      </c>
      <c r="B17" s="26">
        <f>SUM(B5:B16)</f>
        <v/>
      </c>
      <c r="C17" s="27" t="n"/>
      <c r="D17" s="27" t="n"/>
      <c r="E17" s="26">
        <f>SUM(E5:E16)</f>
        <v/>
      </c>
      <c r="F17" s="26">
        <f>SUM(F5:F16)</f>
        <v/>
      </c>
      <c r="G17" s="26">
        <f>SUM(G5:G16)</f>
        <v/>
      </c>
      <c r="H17" s="28">
        <f>IF(E17=0,"",G17/E17)</f>
        <v/>
      </c>
      <c r="I17" s="26">
        <f>SUM(I5:I16)</f>
        <v/>
      </c>
      <c r="J17" s="29">
        <f>IF(F17=0,"",I17/F17)</f>
        <v/>
      </c>
    </row>
    <row r="19">
      <c r="A19" s="30" t="inlineStr">
        <is>
          <t>الإيجار</t>
        </is>
      </c>
      <c r="B19" s="20" t="n">
        <v>15000</v>
      </c>
    </row>
    <row r="20">
      <c r="A20" s="30" t="inlineStr">
        <is>
          <t>الرواتب</t>
        </is>
      </c>
      <c r="B20" s="20" t="n">
        <v>24000</v>
      </c>
    </row>
    <row r="21">
      <c r="A21" s="30" t="inlineStr">
        <is>
          <t>مصروفات أخرى</t>
        </is>
      </c>
      <c r="B21" s="20" t="n">
        <v>5000</v>
      </c>
    </row>
    <row r="22">
      <c r="A22" s="31" t="inlineStr">
        <is>
          <t>مجمل الربح</t>
        </is>
      </c>
      <c r="B22" s="22">
        <f>G17</f>
        <v/>
      </c>
    </row>
    <row r="23">
      <c r="A23" s="31" t="inlineStr">
        <is>
          <t>المصروفات الثابتة</t>
        </is>
      </c>
      <c r="B23" s="22">
        <f>SUM(B19:B21)</f>
        <v/>
      </c>
    </row>
    <row r="24">
      <c r="A24" s="30" t="inlineStr">
        <is>
          <t>صافي الربح</t>
        </is>
      </c>
      <c r="B24" s="32">
        <f>B22-B23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1:J1"/>
    <mergeCell ref="A2:J2"/>
  </mergeCells>
  <conditionalFormatting sqref="J5:J16">
    <cfRule type="cellIs" priority="1" operator="greaterThan" dxfId="0">
      <formula>4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2026-10-30T04:46:23Z</dcterms:created>
  <dcterms:modified xmlns:dcterms="http://purl.org/dc/terms/" xmlns:xsi="http://www.w3.org/2001/XMLSchema-instance" xsi:type="dcterms:W3CDTF">2026-10-30T04:46:23Z</dcterms:modified>
</cp:coreProperties>
</file>