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فئات" sheetId="3" state="visible" r:id="rId3"/>
    <sheet xmlns:r="http://schemas.openxmlformats.org/officeDocument/2006/relationships" name="الأعضاء" sheetId="4" state="visible" r:id="rId4"/>
    <sheet xmlns:r="http://schemas.openxmlformats.org/officeDocument/2006/relationships" name="الملخص" sheetId="5" state="visible" r:id="rId5"/>
  </sheets>
  <definedNames>
    <definedName name="_xlnm.Print_Area" localSheetId="3">'الأعضاء'!$A$1:$G$205</definedName>
    <definedName name="_xlnm.Print_Area" localSheetId="4">'الملخص'!$A$1:$F$16</definedName>
  </definedNames>
  <calcPr calcId="124519" fullCalcOnLoad="1"/>
</workbook>
</file>

<file path=xl/styles.xml><?xml version="1.0" encoding="utf-8"?>
<styleSheet xmlns="http://schemas.openxmlformats.org/spreadsheetml/2006/main">
  <numFmts count="2">
    <numFmt numFmtId="164" formatCode="#,##0;[Red]-#,##0"/>
    <numFmt numFmtId="165"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1">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4" fontId="10" fillId="4" borderId="2" applyAlignment="1" applyProtection="1" pivotButton="0" quotePrefix="0" xfId="0">
      <alignment horizontal="center" vertical="center"/>
      <protection locked="0" hidden="0"/>
    </xf>
    <xf numFmtId="0"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0" fontId="10" fillId="0" borderId="2" applyAlignment="1" pivotButton="0" quotePrefix="0" xfId="0">
      <alignment horizontal="center" vertical="center"/>
    </xf>
    <xf numFmtId="0" fontId="16" fillId="5" borderId="3" pivotButton="0" quotePrefix="0" xfId="0"/>
    <xf numFmtId="0" fontId="16" fillId="5" borderId="3" applyAlignment="1" pivotButton="0" quotePrefix="0" xfId="0">
      <alignment horizontal="right" vertical="center" wrapText="1"/>
    </xf>
    <xf numFmtId="164" fontId="16" fillId="5" borderId="3" applyAlignment="1" pivotButton="0" quotePrefix="0" xfId="0">
      <alignment horizontal="center" vertical="center"/>
    </xf>
    <xf numFmtId="0" fontId="10" fillId="0" borderId="2" applyAlignment="1" pivotButton="0" quotePrefix="0" xfId="0">
      <alignment horizontal="right" vertical="center"/>
    </xf>
    <xf numFmtId="165" fontId="10" fillId="0" borderId="2" applyAlignment="1" pivotButton="0" quotePrefix="0" xfId="0">
      <alignment horizontal="center" vertical="center"/>
    </xf>
    <xf numFmtId="165" fontId="16" fillId="5" borderId="3" applyAlignment="1" pivotButton="0" quotePrefix="0" xfId="0">
      <alignment horizontal="center" vertical="center"/>
    </xf>
    <xf numFmtId="0" fontId="10" fillId="0" borderId="2" applyAlignment="1" pivotButton="0" quotePrefix="0" xfId="0">
      <alignment horizontal="right" vertical="center" wrapText="1"/>
    </xf>
  </cellXfs>
  <cellStyles count="1">
    <cellStyle name="Normal" xfId="0" builtinId="0" hidden="0"/>
  </cellStyles>
  <dxfs count="3">
    <dxf>
      <font>
        <name val="Arial"/>
        <b val="1"/>
        <color rgb="00274E13"/>
      </font>
      <fill>
        <patternFill patternType="solid">
          <fgColor rgb="00D9EAD3"/>
        </patternFill>
      </fill>
    </dxf>
    <dxf>
      <font>
        <name val="Arial"/>
        <b val="1"/>
        <color rgb="007F6000"/>
      </font>
      <fill>
        <patternFill patternType="solid">
          <fgColor rgb="00FFEB9C"/>
        </patternFill>
      </fill>
    </dxf>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المحصل والمتبقي</a:t>
            </a:r>
          </a:p>
        </rich>
      </tx>
    </title>
    <plotArea>
      <barChart>
        <barDir val="col"/>
        <grouping val="clustered"/>
        <ser>
          <idx val="0"/>
          <order val="0"/>
          <tx>
            <strRef>
              <f>'الملخص'!D4</f>
            </strRef>
          </tx>
          <spPr>
            <a:solidFill xmlns:a="http://schemas.openxmlformats.org/drawingml/2006/main">
              <a:srgbClr val="14213D"/>
            </a:solidFill>
            <a:ln xmlns:a="http://schemas.openxmlformats.org/drawingml/2006/main">
              <a:solidFill>
                <a:srgbClr val="14213D"/>
              </a:solidFill>
              <a:prstDash val="solid"/>
            </a:ln>
          </spPr>
          <cat>
            <numRef>
              <f>'الملخص'!$A$5:$A$8</f>
            </numRef>
          </cat>
          <val>
            <numRef>
              <f>'الملخص'!$D$5:$D$8</f>
            </numRef>
          </val>
        </ser>
        <ser>
          <idx val="1"/>
          <order val="1"/>
          <tx>
            <strRef>
              <f>'الملخص'!E4</f>
            </strRef>
          </tx>
          <spPr>
            <a:solidFill xmlns:a="http://schemas.openxmlformats.org/drawingml/2006/main">
              <a:srgbClr val="B08D57"/>
            </a:solidFill>
            <a:ln xmlns:a="http://schemas.openxmlformats.org/drawingml/2006/main">
              <a:solidFill>
                <a:srgbClr val="B08D57"/>
              </a:solidFill>
              <a:prstDash val="solid"/>
            </a:ln>
          </spPr>
          <cat>
            <numRef>
              <f>'الملخص'!$A$5:$A$8</f>
            </numRef>
          </cat>
          <val>
            <numRef>
              <f>'الملخص'!$E$5:$E$8</f>
            </numRef>
          </val>
        </ser>
        <gapWidth val="60"/>
        <axId val="10"/>
        <axId val="100"/>
      </barChart>
      <catAx>
        <axId val="10"/>
        <scaling>
          <orientation val="minMax"/>
        </scaling>
        <axPos val="l"/>
        <majorTickMark val="none"/>
        <minorTickMark val="none"/>
        <crossAx val="100"/>
        <lblOffset val="100"/>
      </catAx>
      <valAx>
        <axId val="100"/>
        <scaling>
          <orientation val="minMax"/>
        </scaling>
        <axPos val="l"/>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7</col>
      <colOff>0</colOff>
      <row>3</row>
      <rowOff>0</rowOff>
    </from>
    <ext cx="504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5.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سجل اشتراكات أعضاء النادي وتحصيلها</t>
        </is>
      </c>
    </row>
    <row r="2" ht="4" customHeight="1">
      <c r="A2" s="9" t="n"/>
    </row>
    <row r="4" ht="22" customHeight="1">
      <c r="B4" s="10" t="inlineStr">
        <is>
          <t>فكرة القالب</t>
        </is>
      </c>
    </row>
    <row r="5" ht="50" customHeight="1">
      <c r="A5" s="11" t="inlineStr">
        <is>
          <t>•</t>
        </is>
      </c>
      <c r="B5" s="12" t="inlineStr">
        <is>
          <t>للأندية الاجتماعية والرياضية ومراكز الشباب والجمعيات: سجل للأعضاء برقم العضوية ونوعها، يجلب الاشتراك السنوي من جدول الفئات، ويحسب المتبقي على كل عضو وحالته (مسدد، جزئي، لم يسدد)، مع ملخص بعدد الأعضاء والمستحق والمحصل ونسبة التحصيل لكل فئة.</t>
        </is>
      </c>
    </row>
    <row r="6" ht="22" customHeight="1">
      <c r="B6" s="10" t="inlineStr">
        <is>
          <t>خطوات الاستخدام</t>
        </is>
      </c>
    </row>
    <row r="7" ht="18" customHeight="1">
      <c r="A7" s="11" t="inlineStr">
        <is>
          <t>•</t>
        </is>
      </c>
      <c r="B7" s="12" t="inlineStr">
        <is>
          <t>اكتب فئات العضوية وقيمة الاشتراك السنوي لكل فئة في ورقة «الفئات».</t>
        </is>
      </c>
    </row>
    <row r="8" ht="18" customHeight="1">
      <c r="A8" s="11" t="inlineStr">
        <is>
          <t>•</t>
        </is>
      </c>
      <c r="B8" s="12" t="inlineStr">
        <is>
          <t>سجّل الأعضاء في ورقة «الأعضاء» واختر الفئة من القائمة واكتب المسدد حتى الآن.</t>
        </is>
      </c>
    </row>
    <row r="9" ht="22" customHeight="1">
      <c r="B9" s="10" t="inlineStr">
        <is>
          <t>ملاحظات</t>
        </is>
      </c>
    </row>
    <row r="10" ht="34" customHeight="1">
      <c r="A10" s="11" t="inlineStr">
        <is>
          <t>•</t>
        </is>
      </c>
      <c r="B10" s="12" t="inlineStr">
        <is>
          <t>غيّر قيمة الاشتراك في ورقة «الفئات» مع كل موسم جديد. الأعضاء غير المسددين بعد المهلة يُرسل لهم تذكير قبل إيقاف العضوية حسب لائحة النادي.</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24" customWidth="1" min="1" max="1"/>
    <col width="14" customWidth="1" min="2" max="2"/>
  </cols>
  <sheetData>
    <row r="1" ht="30" customHeight="1">
      <c r="A1" s="15" t="inlineStr">
        <is>
          <t>فئات العضوية - موسم 2026/2027</t>
        </is>
      </c>
      <c r="B1" s="16" t="n"/>
    </row>
    <row r="2" ht="30" customHeight="1">
      <c r="A2" s="17" t="inlineStr">
        <is>
          <t>الخلايا الصفراء للإدخال.</t>
        </is>
      </c>
    </row>
    <row r="4" ht="30" customHeight="1">
      <c r="A4" s="18" t="inlineStr">
        <is>
          <t>الفئة</t>
        </is>
      </c>
      <c r="B4" s="18" t="inlineStr">
        <is>
          <t>الاشتراك السنوي</t>
        </is>
      </c>
    </row>
    <row r="5">
      <c r="A5" s="19" t="inlineStr">
        <is>
          <t>عضوية عاملة</t>
        </is>
      </c>
      <c r="B5" s="20" t="n">
        <v>6000</v>
      </c>
    </row>
    <row r="6">
      <c r="A6" s="19" t="inlineStr">
        <is>
          <t>عضوية تابعة</t>
        </is>
      </c>
      <c r="B6" s="20" t="n">
        <v>2500</v>
      </c>
    </row>
    <row r="7">
      <c r="A7" s="19" t="inlineStr">
        <is>
          <t>عضوية رياضية</t>
        </is>
      </c>
      <c r="B7" s="20" t="n">
        <v>3500</v>
      </c>
    </row>
    <row r="8">
      <c r="A8" s="19" t="inlineStr">
        <is>
          <t>عضوية مؤقتة سنوية</t>
        </is>
      </c>
      <c r="B8" s="20" t="n">
        <v>8000</v>
      </c>
    </row>
    <row r="9">
      <c r="A9" s="19" t="n"/>
      <c r="B9" s="20" t="n"/>
    </row>
    <row r="10">
      <c r="A10" s="19" t="n"/>
      <c r="B10" s="20" t="n"/>
    </row>
    <row r="11">
      <c r="A11" s="19" t="n"/>
      <c r="B11" s="20" t="n"/>
    </row>
    <row r="12">
      <c r="A12" s="19" t="n"/>
      <c r="B12" s="20" t="n"/>
    </row>
  </sheetData>
  <sheetProtection selectLockedCells="0" selectUnlockedCells="0" sheet="1" objects="0" insertRows="1" insertHyperlinks="1" autoFilter="0" scenarios="0" formatColumns="0" deleteColumns="1" insertColumns="1" pivotTables="1" deleteRows="1" formatCells="0" formatRows="0" sort="0"/>
  <mergeCells count="2">
    <mergeCell ref="A2:B2"/>
    <mergeCell ref="A1:B1"/>
  </mergeCells>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G205"/>
  <sheetViews>
    <sheetView showGridLines="0" rightToLeft="1" workbookViewId="0">
      <pane ySplit="4" topLeftCell="A5" activePane="bottomLeft" state="frozen"/>
      <selection pane="bottomLeft" activeCell="A1" sqref="A1"/>
    </sheetView>
  </sheetViews>
  <sheetFormatPr baseColWidth="8" defaultRowHeight="15"/>
  <cols>
    <col width="10" customWidth="1" min="1" max="1"/>
    <col width="22" customWidth="1" min="2" max="2"/>
    <col width="20" customWidth="1" min="3" max="3"/>
    <col width="12" customWidth="1" min="4" max="4"/>
    <col width="12" customWidth="1" min="5" max="5"/>
    <col width="12" customWidth="1" min="6" max="6"/>
    <col width="11" customWidth="1" min="7" max="7"/>
  </cols>
  <sheetData>
    <row r="1" ht="30" customHeight="1">
      <c r="A1" s="15" t="inlineStr">
        <is>
          <t>سجل اشتراكات الأعضاء - موسم 2026/2027</t>
        </is>
      </c>
      <c r="B1" s="16" t="n"/>
      <c r="C1" s="16" t="n"/>
      <c r="D1" s="16" t="n"/>
      <c r="E1" s="16" t="n"/>
      <c r="F1" s="16" t="n"/>
      <c r="G1" s="16" t="n"/>
    </row>
    <row r="2" ht="30" customHeight="1">
      <c r="A2" s="17" t="inlineStr">
        <is>
          <t>الخلايا الصفراء للإدخال.</t>
        </is>
      </c>
    </row>
    <row r="4" ht="30" customHeight="1">
      <c r="A4" s="18" t="inlineStr">
        <is>
          <t>رقم العضوية</t>
        </is>
      </c>
      <c r="B4" s="18" t="inlineStr">
        <is>
          <t>الاسم</t>
        </is>
      </c>
      <c r="C4" s="18" t="inlineStr">
        <is>
          <t>الفئة</t>
        </is>
      </c>
      <c r="D4" s="18" t="inlineStr">
        <is>
          <t>الاشتراك</t>
        </is>
      </c>
      <c r="E4" s="18" t="inlineStr">
        <is>
          <t>المسدد</t>
        </is>
      </c>
      <c r="F4" s="18" t="inlineStr">
        <is>
          <t>المتبقي</t>
        </is>
      </c>
      <c r="G4" s="18" t="inlineStr">
        <is>
          <t>الحالة</t>
        </is>
      </c>
    </row>
    <row r="5">
      <c r="A5" s="21" t="inlineStr">
        <is>
          <t>M-1001</t>
        </is>
      </c>
      <c r="B5" s="19" t="inlineStr">
        <is>
          <t>م. أحمد فؤاد</t>
        </is>
      </c>
      <c r="C5" s="21" t="inlineStr">
        <is>
          <t>عضوية عاملة</t>
        </is>
      </c>
      <c r="D5" s="22">
        <f>IF(A5="","",IFERROR(VLOOKUP(C5,'الفئات'!$A$5:$B$12,2,0),0))</f>
        <v/>
      </c>
      <c r="E5" s="20" t="n">
        <v>6000</v>
      </c>
      <c r="F5" s="22">
        <f>IF(A5="","",D5-N(E5))</f>
        <v/>
      </c>
      <c r="G5" s="23">
        <f>IF(A5="","",IF(F5&lt;=0,"مسدد",IF(N(E5)=0,"لم يسدد","جزئي")))</f>
        <v/>
      </c>
    </row>
    <row r="6">
      <c r="A6" s="21" t="inlineStr">
        <is>
          <t>M-1002</t>
        </is>
      </c>
      <c r="B6" s="19" t="inlineStr">
        <is>
          <t>سارة أحمد فؤاد</t>
        </is>
      </c>
      <c r="C6" s="21" t="inlineStr">
        <is>
          <t>عضوية تابعة</t>
        </is>
      </c>
      <c r="D6" s="22">
        <f>IF(A6="","",IFERROR(VLOOKUP(C6,'الفئات'!$A$5:$B$12,2,0),0))</f>
        <v/>
      </c>
      <c r="E6" s="20" t="n">
        <v>2500</v>
      </c>
      <c r="F6" s="22">
        <f>IF(A6="","",D6-N(E6))</f>
        <v/>
      </c>
      <c r="G6" s="23">
        <f>IF(A6="","",IF(F6&lt;=0,"مسدد",IF(N(E6)=0,"لم يسدد","جزئي")))</f>
        <v/>
      </c>
    </row>
    <row r="7">
      <c r="A7" s="21" t="inlineStr">
        <is>
          <t>M-1003</t>
        </is>
      </c>
      <c r="B7" s="19" t="inlineStr">
        <is>
          <t>د. عمرو نبيل</t>
        </is>
      </c>
      <c r="C7" s="21" t="inlineStr">
        <is>
          <t>عضوية عاملة</t>
        </is>
      </c>
      <c r="D7" s="22">
        <f>IF(A7="","",IFERROR(VLOOKUP(C7,'الفئات'!$A$5:$B$12,2,0),0))</f>
        <v/>
      </c>
      <c r="E7" s="20" t="n">
        <v>3000</v>
      </c>
      <c r="F7" s="22">
        <f>IF(A7="","",D7-N(E7))</f>
        <v/>
      </c>
      <c r="G7" s="23">
        <f>IF(A7="","",IF(F7&lt;=0,"مسدد",IF(N(E7)=0,"لم يسدد","جزئي")))</f>
        <v/>
      </c>
    </row>
    <row r="8">
      <c r="A8" s="21" t="inlineStr">
        <is>
          <t>M-1004</t>
        </is>
      </c>
      <c r="B8" s="19" t="inlineStr">
        <is>
          <t>يوسف عمرو نبيل</t>
        </is>
      </c>
      <c r="C8" s="21" t="inlineStr">
        <is>
          <t>عضوية رياضية</t>
        </is>
      </c>
      <c r="D8" s="22">
        <f>IF(A8="","",IFERROR(VLOOKUP(C8,'الفئات'!$A$5:$B$12,2,0),0))</f>
        <v/>
      </c>
      <c r="E8" s="20" t="n">
        <v>3500</v>
      </c>
      <c r="F8" s="22">
        <f>IF(A8="","",D8-N(E8))</f>
        <v/>
      </c>
      <c r="G8" s="23">
        <f>IF(A8="","",IF(F8&lt;=0,"مسدد",IF(N(E8)=0,"لم يسدد","جزئي")))</f>
        <v/>
      </c>
    </row>
    <row r="9">
      <c r="A9" s="21" t="inlineStr">
        <is>
          <t>M-1005</t>
        </is>
      </c>
      <c r="B9" s="19" t="inlineStr">
        <is>
          <t>أ. منى السيد</t>
        </is>
      </c>
      <c r="C9" s="21" t="inlineStr">
        <is>
          <t>عضوية عاملة</t>
        </is>
      </c>
      <c r="D9" s="22">
        <f>IF(A9="","",IFERROR(VLOOKUP(C9,'الفئات'!$A$5:$B$12,2,0),0))</f>
        <v/>
      </c>
      <c r="E9" s="20" t="n">
        <v>0</v>
      </c>
      <c r="F9" s="22">
        <f>IF(A9="","",D9-N(E9))</f>
        <v/>
      </c>
      <c r="G9" s="23">
        <f>IF(A9="","",IF(F9&lt;=0,"مسدد",IF(N(E9)=0,"لم يسدد","جزئي")))</f>
        <v/>
      </c>
    </row>
    <row r="10">
      <c r="A10" s="21" t="inlineStr">
        <is>
          <t>M-1006</t>
        </is>
      </c>
      <c r="B10" s="19" t="inlineStr">
        <is>
          <t>كريم طارق</t>
        </is>
      </c>
      <c r="C10" s="21" t="inlineStr">
        <is>
          <t>عضوية مؤقتة سنوية</t>
        </is>
      </c>
      <c r="D10" s="22">
        <f>IF(A10="","",IFERROR(VLOOKUP(C10,'الفئات'!$A$5:$B$12,2,0),0))</f>
        <v/>
      </c>
      <c r="E10" s="20" t="n">
        <v>8000</v>
      </c>
      <c r="F10" s="22">
        <f>IF(A10="","",D10-N(E10))</f>
        <v/>
      </c>
      <c r="G10" s="23">
        <f>IF(A10="","",IF(F10&lt;=0,"مسدد",IF(N(E10)=0,"لم يسدد","جزئي")))</f>
        <v/>
      </c>
    </row>
    <row r="11">
      <c r="A11" s="21" t="inlineStr">
        <is>
          <t>M-1007</t>
        </is>
      </c>
      <c r="B11" s="19" t="inlineStr">
        <is>
          <t>هبة كريم طارق</t>
        </is>
      </c>
      <c r="C11" s="21" t="inlineStr">
        <is>
          <t>عضوية تابعة</t>
        </is>
      </c>
      <c r="D11" s="22">
        <f>IF(A11="","",IFERROR(VLOOKUP(C11,'الفئات'!$A$5:$B$12,2,0),0))</f>
        <v/>
      </c>
      <c r="E11" s="20" t="n">
        <v>1000</v>
      </c>
      <c r="F11" s="22">
        <f>IF(A11="","",D11-N(E11))</f>
        <v/>
      </c>
      <c r="G11" s="23">
        <f>IF(A11="","",IF(F11&lt;=0,"مسدد",IF(N(E11)=0,"لم يسدد","جزئي")))</f>
        <v/>
      </c>
    </row>
    <row r="12">
      <c r="A12" s="21" t="inlineStr">
        <is>
          <t>M-1008</t>
        </is>
      </c>
      <c r="B12" s="19" t="inlineStr">
        <is>
          <t>أ. وليد شاكر</t>
        </is>
      </c>
      <c r="C12" s="21" t="inlineStr">
        <is>
          <t>عضوية عاملة</t>
        </is>
      </c>
      <c r="D12" s="22">
        <f>IF(A12="","",IFERROR(VLOOKUP(C12,'الفئات'!$A$5:$B$12,2,0),0))</f>
        <v/>
      </c>
      <c r="E12" s="20" t="n">
        <v>6000</v>
      </c>
      <c r="F12" s="22">
        <f>IF(A12="","",D12-N(E12))</f>
        <v/>
      </c>
      <c r="G12" s="23">
        <f>IF(A12="","",IF(F12&lt;=0,"مسدد",IF(N(E12)=0,"لم يسدد","جزئي")))</f>
        <v/>
      </c>
    </row>
    <row r="13">
      <c r="A13" s="21" t="inlineStr">
        <is>
          <t>M-1009</t>
        </is>
      </c>
      <c r="B13" s="19" t="inlineStr">
        <is>
          <t>مالك وليد شاكر</t>
        </is>
      </c>
      <c r="C13" s="21" t="inlineStr">
        <is>
          <t>عضوية رياضية</t>
        </is>
      </c>
      <c r="D13" s="22">
        <f>IF(A13="","",IFERROR(VLOOKUP(C13,'الفئات'!$A$5:$B$12,2,0),0))</f>
        <v/>
      </c>
      <c r="E13" s="20" t="n">
        <v>0</v>
      </c>
      <c r="F13" s="22">
        <f>IF(A13="","",D13-N(E13))</f>
        <v/>
      </c>
      <c r="G13" s="23">
        <f>IF(A13="","",IF(F13&lt;=0,"مسدد",IF(N(E13)=0,"لم يسدد","جزئي")))</f>
        <v/>
      </c>
    </row>
    <row r="14">
      <c r="A14" s="21" t="inlineStr">
        <is>
          <t>M-1010</t>
        </is>
      </c>
      <c r="B14" s="19" t="inlineStr">
        <is>
          <t>م. رانيا حسن</t>
        </is>
      </c>
      <c r="C14" s="21" t="inlineStr">
        <is>
          <t>عضوية مؤقتة سنوية</t>
        </is>
      </c>
      <c r="D14" s="22">
        <f>IF(A14="","",IFERROR(VLOOKUP(C14,'الفئات'!$A$5:$B$12,2,0),0))</f>
        <v/>
      </c>
      <c r="E14" s="20" t="n">
        <v>4000</v>
      </c>
      <c r="F14" s="22">
        <f>IF(A14="","",D14-N(E14))</f>
        <v/>
      </c>
      <c r="G14" s="23">
        <f>IF(A14="","",IF(F14&lt;=0,"مسدد",IF(N(E14)=0,"لم يسدد","جزئي")))</f>
        <v/>
      </c>
    </row>
    <row r="15">
      <c r="A15" s="21" t="n"/>
      <c r="B15" s="19" t="n"/>
      <c r="C15" s="21" t="n"/>
      <c r="D15" s="22">
        <f>IF(A15="","",IFERROR(VLOOKUP(C15,'الفئات'!$A$5:$B$12,2,0),0))</f>
        <v/>
      </c>
      <c r="E15" s="20" t="n"/>
      <c r="F15" s="22">
        <f>IF(A15="","",D15-N(E15))</f>
        <v/>
      </c>
      <c r="G15" s="23">
        <f>IF(A15="","",IF(F15&lt;=0,"مسدد",IF(N(E15)=0,"لم يسدد","جزئي")))</f>
        <v/>
      </c>
    </row>
    <row r="16">
      <c r="A16" s="21" t="n"/>
      <c r="B16" s="19" t="n"/>
      <c r="C16" s="21" t="n"/>
      <c r="D16" s="22">
        <f>IF(A16="","",IFERROR(VLOOKUP(C16,'الفئات'!$A$5:$B$12,2,0),0))</f>
        <v/>
      </c>
      <c r="E16" s="20" t="n"/>
      <c r="F16" s="22">
        <f>IF(A16="","",D16-N(E16))</f>
        <v/>
      </c>
      <c r="G16" s="23">
        <f>IF(A16="","",IF(F16&lt;=0,"مسدد",IF(N(E16)=0,"لم يسدد","جزئي")))</f>
        <v/>
      </c>
    </row>
    <row r="17">
      <c r="A17" s="21" t="n"/>
      <c r="B17" s="19" t="n"/>
      <c r="C17" s="21" t="n"/>
      <c r="D17" s="22">
        <f>IF(A17="","",IFERROR(VLOOKUP(C17,'الفئات'!$A$5:$B$12,2,0),0))</f>
        <v/>
      </c>
      <c r="E17" s="20" t="n"/>
      <c r="F17" s="22">
        <f>IF(A17="","",D17-N(E17))</f>
        <v/>
      </c>
      <c r="G17" s="23">
        <f>IF(A17="","",IF(F17&lt;=0,"مسدد",IF(N(E17)=0,"لم يسدد","جزئي")))</f>
        <v/>
      </c>
    </row>
    <row r="18">
      <c r="A18" s="21" t="n"/>
      <c r="B18" s="19" t="n"/>
      <c r="C18" s="21" t="n"/>
      <c r="D18" s="22">
        <f>IF(A18="","",IFERROR(VLOOKUP(C18,'الفئات'!$A$5:$B$12,2,0),0))</f>
        <v/>
      </c>
      <c r="E18" s="20" t="n"/>
      <c r="F18" s="22">
        <f>IF(A18="","",D18-N(E18))</f>
        <v/>
      </c>
      <c r="G18" s="23">
        <f>IF(A18="","",IF(F18&lt;=0,"مسدد",IF(N(E18)=0,"لم يسدد","جزئي")))</f>
        <v/>
      </c>
    </row>
    <row r="19">
      <c r="A19" s="21" t="n"/>
      <c r="B19" s="19" t="n"/>
      <c r="C19" s="21" t="n"/>
      <c r="D19" s="22">
        <f>IF(A19="","",IFERROR(VLOOKUP(C19,'الفئات'!$A$5:$B$12,2,0),0))</f>
        <v/>
      </c>
      <c r="E19" s="20" t="n"/>
      <c r="F19" s="22">
        <f>IF(A19="","",D19-N(E19))</f>
        <v/>
      </c>
      <c r="G19" s="23">
        <f>IF(A19="","",IF(F19&lt;=0,"مسدد",IF(N(E19)=0,"لم يسدد","جزئي")))</f>
        <v/>
      </c>
    </row>
    <row r="20">
      <c r="A20" s="21" t="n"/>
      <c r="B20" s="19" t="n"/>
      <c r="C20" s="21" t="n"/>
      <c r="D20" s="22">
        <f>IF(A20="","",IFERROR(VLOOKUP(C20,'الفئات'!$A$5:$B$12,2,0),0))</f>
        <v/>
      </c>
      <c r="E20" s="20" t="n"/>
      <c r="F20" s="22">
        <f>IF(A20="","",D20-N(E20))</f>
        <v/>
      </c>
      <c r="G20" s="23">
        <f>IF(A20="","",IF(F20&lt;=0,"مسدد",IF(N(E20)=0,"لم يسدد","جزئي")))</f>
        <v/>
      </c>
    </row>
    <row r="21">
      <c r="A21" s="21" t="n"/>
      <c r="B21" s="19" t="n"/>
      <c r="C21" s="21" t="n"/>
      <c r="D21" s="22">
        <f>IF(A21="","",IFERROR(VLOOKUP(C21,'الفئات'!$A$5:$B$12,2,0),0))</f>
        <v/>
      </c>
      <c r="E21" s="20" t="n"/>
      <c r="F21" s="22">
        <f>IF(A21="","",D21-N(E21))</f>
        <v/>
      </c>
      <c r="G21" s="23">
        <f>IF(A21="","",IF(F21&lt;=0,"مسدد",IF(N(E21)=0,"لم يسدد","جزئي")))</f>
        <v/>
      </c>
    </row>
    <row r="22">
      <c r="A22" s="21" t="n"/>
      <c r="B22" s="19" t="n"/>
      <c r="C22" s="21" t="n"/>
      <c r="D22" s="22">
        <f>IF(A22="","",IFERROR(VLOOKUP(C22,'الفئات'!$A$5:$B$12,2,0),0))</f>
        <v/>
      </c>
      <c r="E22" s="20" t="n"/>
      <c r="F22" s="22">
        <f>IF(A22="","",D22-N(E22))</f>
        <v/>
      </c>
      <c r="G22" s="23">
        <f>IF(A22="","",IF(F22&lt;=0,"مسدد",IF(N(E22)=0,"لم يسدد","جزئي")))</f>
        <v/>
      </c>
    </row>
    <row r="23">
      <c r="A23" s="21" t="n"/>
      <c r="B23" s="19" t="n"/>
      <c r="C23" s="21" t="n"/>
      <c r="D23" s="22">
        <f>IF(A23="","",IFERROR(VLOOKUP(C23,'الفئات'!$A$5:$B$12,2,0),0))</f>
        <v/>
      </c>
      <c r="E23" s="20" t="n"/>
      <c r="F23" s="22">
        <f>IF(A23="","",D23-N(E23))</f>
        <v/>
      </c>
      <c r="G23" s="23">
        <f>IF(A23="","",IF(F23&lt;=0,"مسدد",IF(N(E23)=0,"لم يسدد","جزئي")))</f>
        <v/>
      </c>
    </row>
    <row r="24">
      <c r="A24" s="21" t="n"/>
      <c r="B24" s="19" t="n"/>
      <c r="C24" s="21" t="n"/>
      <c r="D24" s="22">
        <f>IF(A24="","",IFERROR(VLOOKUP(C24,'الفئات'!$A$5:$B$12,2,0),0))</f>
        <v/>
      </c>
      <c r="E24" s="20" t="n"/>
      <c r="F24" s="22">
        <f>IF(A24="","",D24-N(E24))</f>
        <v/>
      </c>
      <c r="G24" s="23">
        <f>IF(A24="","",IF(F24&lt;=0,"مسدد",IF(N(E24)=0,"لم يسدد","جزئي")))</f>
        <v/>
      </c>
    </row>
    <row r="25">
      <c r="A25" s="21" t="n"/>
      <c r="B25" s="19" t="n"/>
      <c r="C25" s="21" t="n"/>
      <c r="D25" s="22">
        <f>IF(A25="","",IFERROR(VLOOKUP(C25,'الفئات'!$A$5:$B$12,2,0),0))</f>
        <v/>
      </c>
      <c r="E25" s="20" t="n"/>
      <c r="F25" s="22">
        <f>IF(A25="","",D25-N(E25))</f>
        <v/>
      </c>
      <c r="G25" s="23">
        <f>IF(A25="","",IF(F25&lt;=0,"مسدد",IF(N(E25)=0,"لم يسدد","جزئي")))</f>
        <v/>
      </c>
    </row>
    <row r="26">
      <c r="A26" s="21" t="n"/>
      <c r="B26" s="19" t="n"/>
      <c r="C26" s="21" t="n"/>
      <c r="D26" s="22">
        <f>IF(A26="","",IFERROR(VLOOKUP(C26,'الفئات'!$A$5:$B$12,2,0),0))</f>
        <v/>
      </c>
      <c r="E26" s="20" t="n"/>
      <c r="F26" s="22">
        <f>IF(A26="","",D26-N(E26))</f>
        <v/>
      </c>
      <c r="G26" s="23">
        <f>IF(A26="","",IF(F26&lt;=0,"مسدد",IF(N(E26)=0,"لم يسدد","جزئي")))</f>
        <v/>
      </c>
    </row>
    <row r="27">
      <c r="A27" s="21" t="n"/>
      <c r="B27" s="19" t="n"/>
      <c r="C27" s="21" t="n"/>
      <c r="D27" s="22">
        <f>IF(A27="","",IFERROR(VLOOKUP(C27,'الفئات'!$A$5:$B$12,2,0),0))</f>
        <v/>
      </c>
      <c r="E27" s="20" t="n"/>
      <c r="F27" s="22">
        <f>IF(A27="","",D27-N(E27))</f>
        <v/>
      </c>
      <c r="G27" s="23">
        <f>IF(A27="","",IF(F27&lt;=0,"مسدد",IF(N(E27)=0,"لم يسدد","جزئي")))</f>
        <v/>
      </c>
    </row>
    <row r="28">
      <c r="A28" s="21" t="n"/>
      <c r="B28" s="19" t="n"/>
      <c r="C28" s="21" t="n"/>
      <c r="D28" s="22">
        <f>IF(A28="","",IFERROR(VLOOKUP(C28,'الفئات'!$A$5:$B$12,2,0),0))</f>
        <v/>
      </c>
      <c r="E28" s="20" t="n"/>
      <c r="F28" s="22">
        <f>IF(A28="","",D28-N(E28))</f>
        <v/>
      </c>
      <c r="G28" s="23">
        <f>IF(A28="","",IF(F28&lt;=0,"مسدد",IF(N(E28)=0,"لم يسدد","جزئي")))</f>
        <v/>
      </c>
    </row>
    <row r="29">
      <c r="A29" s="21" t="n"/>
      <c r="B29" s="19" t="n"/>
      <c r="C29" s="21" t="n"/>
      <c r="D29" s="22">
        <f>IF(A29="","",IFERROR(VLOOKUP(C29,'الفئات'!$A$5:$B$12,2,0),0))</f>
        <v/>
      </c>
      <c r="E29" s="20" t="n"/>
      <c r="F29" s="22">
        <f>IF(A29="","",D29-N(E29))</f>
        <v/>
      </c>
      <c r="G29" s="23">
        <f>IF(A29="","",IF(F29&lt;=0,"مسدد",IF(N(E29)=0,"لم يسدد","جزئي")))</f>
        <v/>
      </c>
    </row>
    <row r="30">
      <c r="A30" s="21" t="n"/>
      <c r="B30" s="19" t="n"/>
      <c r="C30" s="21" t="n"/>
      <c r="D30" s="22">
        <f>IF(A30="","",IFERROR(VLOOKUP(C30,'الفئات'!$A$5:$B$12,2,0),0))</f>
        <v/>
      </c>
      <c r="E30" s="20" t="n"/>
      <c r="F30" s="22">
        <f>IF(A30="","",D30-N(E30))</f>
        <v/>
      </c>
      <c r="G30" s="23">
        <f>IF(A30="","",IF(F30&lt;=0,"مسدد",IF(N(E30)=0,"لم يسدد","جزئي")))</f>
        <v/>
      </c>
    </row>
    <row r="31">
      <c r="A31" s="21" t="n"/>
      <c r="B31" s="19" t="n"/>
      <c r="C31" s="21" t="n"/>
      <c r="D31" s="22">
        <f>IF(A31="","",IFERROR(VLOOKUP(C31,'الفئات'!$A$5:$B$12,2,0),0))</f>
        <v/>
      </c>
      <c r="E31" s="20" t="n"/>
      <c r="F31" s="22">
        <f>IF(A31="","",D31-N(E31))</f>
        <v/>
      </c>
      <c r="G31" s="23">
        <f>IF(A31="","",IF(F31&lt;=0,"مسدد",IF(N(E31)=0,"لم يسدد","جزئي")))</f>
        <v/>
      </c>
    </row>
    <row r="32">
      <c r="A32" s="21" t="n"/>
      <c r="B32" s="19" t="n"/>
      <c r="C32" s="21" t="n"/>
      <c r="D32" s="22">
        <f>IF(A32="","",IFERROR(VLOOKUP(C32,'الفئات'!$A$5:$B$12,2,0),0))</f>
        <v/>
      </c>
      <c r="E32" s="20" t="n"/>
      <c r="F32" s="22">
        <f>IF(A32="","",D32-N(E32))</f>
        <v/>
      </c>
      <c r="G32" s="23">
        <f>IF(A32="","",IF(F32&lt;=0,"مسدد",IF(N(E32)=0,"لم يسدد","جزئي")))</f>
        <v/>
      </c>
    </row>
    <row r="33">
      <c r="A33" s="21" t="n"/>
      <c r="B33" s="19" t="n"/>
      <c r="C33" s="21" t="n"/>
      <c r="D33" s="22">
        <f>IF(A33="","",IFERROR(VLOOKUP(C33,'الفئات'!$A$5:$B$12,2,0),0))</f>
        <v/>
      </c>
      <c r="E33" s="20" t="n"/>
      <c r="F33" s="22">
        <f>IF(A33="","",D33-N(E33))</f>
        <v/>
      </c>
      <c r="G33" s="23">
        <f>IF(A33="","",IF(F33&lt;=0,"مسدد",IF(N(E33)=0,"لم يسدد","جزئي")))</f>
        <v/>
      </c>
    </row>
    <row r="34">
      <c r="A34" s="21" t="n"/>
      <c r="B34" s="19" t="n"/>
      <c r="C34" s="21" t="n"/>
      <c r="D34" s="22">
        <f>IF(A34="","",IFERROR(VLOOKUP(C34,'الفئات'!$A$5:$B$12,2,0),0))</f>
        <v/>
      </c>
      <c r="E34" s="20" t="n"/>
      <c r="F34" s="22">
        <f>IF(A34="","",D34-N(E34))</f>
        <v/>
      </c>
      <c r="G34" s="23">
        <f>IF(A34="","",IF(F34&lt;=0,"مسدد",IF(N(E34)=0,"لم يسدد","جزئي")))</f>
        <v/>
      </c>
    </row>
    <row r="35">
      <c r="A35" s="21" t="n"/>
      <c r="B35" s="19" t="n"/>
      <c r="C35" s="21" t="n"/>
      <c r="D35" s="22">
        <f>IF(A35="","",IFERROR(VLOOKUP(C35,'الفئات'!$A$5:$B$12,2,0),0))</f>
        <v/>
      </c>
      <c r="E35" s="20" t="n"/>
      <c r="F35" s="22">
        <f>IF(A35="","",D35-N(E35))</f>
        <v/>
      </c>
      <c r="G35" s="23">
        <f>IF(A35="","",IF(F35&lt;=0,"مسدد",IF(N(E35)=0,"لم يسدد","جزئي")))</f>
        <v/>
      </c>
    </row>
    <row r="36">
      <c r="A36" s="21" t="n"/>
      <c r="B36" s="19" t="n"/>
      <c r="C36" s="21" t="n"/>
      <c r="D36" s="22">
        <f>IF(A36="","",IFERROR(VLOOKUP(C36,'الفئات'!$A$5:$B$12,2,0),0))</f>
        <v/>
      </c>
      <c r="E36" s="20" t="n"/>
      <c r="F36" s="22">
        <f>IF(A36="","",D36-N(E36))</f>
        <v/>
      </c>
      <c r="G36" s="23">
        <f>IF(A36="","",IF(F36&lt;=0,"مسدد",IF(N(E36)=0,"لم يسدد","جزئي")))</f>
        <v/>
      </c>
    </row>
    <row r="37">
      <c r="A37" s="21" t="n"/>
      <c r="B37" s="19" t="n"/>
      <c r="C37" s="21" t="n"/>
      <c r="D37" s="22">
        <f>IF(A37="","",IFERROR(VLOOKUP(C37,'الفئات'!$A$5:$B$12,2,0),0))</f>
        <v/>
      </c>
      <c r="E37" s="20" t="n"/>
      <c r="F37" s="22">
        <f>IF(A37="","",D37-N(E37))</f>
        <v/>
      </c>
      <c r="G37" s="23">
        <f>IF(A37="","",IF(F37&lt;=0,"مسدد",IF(N(E37)=0,"لم يسدد","جزئي")))</f>
        <v/>
      </c>
    </row>
    <row r="38">
      <c r="A38" s="21" t="n"/>
      <c r="B38" s="19" t="n"/>
      <c r="C38" s="21" t="n"/>
      <c r="D38" s="22">
        <f>IF(A38="","",IFERROR(VLOOKUP(C38,'الفئات'!$A$5:$B$12,2,0),0))</f>
        <v/>
      </c>
      <c r="E38" s="20" t="n"/>
      <c r="F38" s="22">
        <f>IF(A38="","",D38-N(E38))</f>
        <v/>
      </c>
      <c r="G38" s="23">
        <f>IF(A38="","",IF(F38&lt;=0,"مسدد",IF(N(E38)=0,"لم يسدد","جزئي")))</f>
        <v/>
      </c>
    </row>
    <row r="39">
      <c r="A39" s="21" t="n"/>
      <c r="B39" s="19" t="n"/>
      <c r="C39" s="21" t="n"/>
      <c r="D39" s="22">
        <f>IF(A39="","",IFERROR(VLOOKUP(C39,'الفئات'!$A$5:$B$12,2,0),0))</f>
        <v/>
      </c>
      <c r="E39" s="20" t="n"/>
      <c r="F39" s="22">
        <f>IF(A39="","",D39-N(E39))</f>
        <v/>
      </c>
      <c r="G39" s="23">
        <f>IF(A39="","",IF(F39&lt;=0,"مسدد",IF(N(E39)=0,"لم يسدد","جزئي")))</f>
        <v/>
      </c>
    </row>
    <row r="40">
      <c r="A40" s="21" t="n"/>
      <c r="B40" s="19" t="n"/>
      <c r="C40" s="21" t="n"/>
      <c r="D40" s="22">
        <f>IF(A40="","",IFERROR(VLOOKUP(C40,'الفئات'!$A$5:$B$12,2,0),0))</f>
        <v/>
      </c>
      <c r="E40" s="20" t="n"/>
      <c r="F40" s="22">
        <f>IF(A40="","",D40-N(E40))</f>
        <v/>
      </c>
      <c r="G40" s="23">
        <f>IF(A40="","",IF(F40&lt;=0,"مسدد",IF(N(E40)=0,"لم يسدد","جزئي")))</f>
        <v/>
      </c>
    </row>
    <row r="41">
      <c r="A41" s="21" t="n"/>
      <c r="B41" s="19" t="n"/>
      <c r="C41" s="21" t="n"/>
      <c r="D41" s="22">
        <f>IF(A41="","",IFERROR(VLOOKUP(C41,'الفئات'!$A$5:$B$12,2,0),0))</f>
        <v/>
      </c>
      <c r="E41" s="20" t="n"/>
      <c r="F41" s="22">
        <f>IF(A41="","",D41-N(E41))</f>
        <v/>
      </c>
      <c r="G41" s="23">
        <f>IF(A41="","",IF(F41&lt;=0,"مسدد",IF(N(E41)=0,"لم يسدد","جزئي")))</f>
        <v/>
      </c>
    </row>
    <row r="42">
      <c r="A42" s="21" t="n"/>
      <c r="B42" s="19" t="n"/>
      <c r="C42" s="21" t="n"/>
      <c r="D42" s="22">
        <f>IF(A42="","",IFERROR(VLOOKUP(C42,'الفئات'!$A$5:$B$12,2,0),0))</f>
        <v/>
      </c>
      <c r="E42" s="20" t="n"/>
      <c r="F42" s="22">
        <f>IF(A42="","",D42-N(E42))</f>
        <v/>
      </c>
      <c r="G42" s="23">
        <f>IF(A42="","",IF(F42&lt;=0,"مسدد",IF(N(E42)=0,"لم يسدد","جزئي")))</f>
        <v/>
      </c>
    </row>
    <row r="43">
      <c r="A43" s="21" t="n"/>
      <c r="B43" s="19" t="n"/>
      <c r="C43" s="21" t="n"/>
      <c r="D43" s="22">
        <f>IF(A43="","",IFERROR(VLOOKUP(C43,'الفئات'!$A$5:$B$12,2,0),0))</f>
        <v/>
      </c>
      <c r="E43" s="20" t="n"/>
      <c r="F43" s="22">
        <f>IF(A43="","",D43-N(E43))</f>
        <v/>
      </c>
      <c r="G43" s="23">
        <f>IF(A43="","",IF(F43&lt;=0,"مسدد",IF(N(E43)=0,"لم يسدد","جزئي")))</f>
        <v/>
      </c>
    </row>
    <row r="44">
      <c r="A44" s="21" t="n"/>
      <c r="B44" s="19" t="n"/>
      <c r="C44" s="21" t="n"/>
      <c r="D44" s="22">
        <f>IF(A44="","",IFERROR(VLOOKUP(C44,'الفئات'!$A$5:$B$12,2,0),0))</f>
        <v/>
      </c>
      <c r="E44" s="20" t="n"/>
      <c r="F44" s="22">
        <f>IF(A44="","",D44-N(E44))</f>
        <v/>
      </c>
      <c r="G44" s="23">
        <f>IF(A44="","",IF(F44&lt;=0,"مسدد",IF(N(E44)=0,"لم يسدد","جزئي")))</f>
        <v/>
      </c>
    </row>
    <row r="45">
      <c r="A45" s="21" t="n"/>
      <c r="B45" s="19" t="n"/>
      <c r="C45" s="21" t="n"/>
      <c r="D45" s="22">
        <f>IF(A45="","",IFERROR(VLOOKUP(C45,'الفئات'!$A$5:$B$12,2,0),0))</f>
        <v/>
      </c>
      <c r="E45" s="20" t="n"/>
      <c r="F45" s="22">
        <f>IF(A45="","",D45-N(E45))</f>
        <v/>
      </c>
      <c r="G45" s="23">
        <f>IF(A45="","",IF(F45&lt;=0,"مسدد",IF(N(E45)=0,"لم يسدد","جزئي")))</f>
        <v/>
      </c>
    </row>
    <row r="46">
      <c r="A46" s="21" t="n"/>
      <c r="B46" s="19" t="n"/>
      <c r="C46" s="21" t="n"/>
      <c r="D46" s="22">
        <f>IF(A46="","",IFERROR(VLOOKUP(C46,'الفئات'!$A$5:$B$12,2,0),0))</f>
        <v/>
      </c>
      <c r="E46" s="20" t="n"/>
      <c r="F46" s="22">
        <f>IF(A46="","",D46-N(E46))</f>
        <v/>
      </c>
      <c r="G46" s="23">
        <f>IF(A46="","",IF(F46&lt;=0,"مسدد",IF(N(E46)=0,"لم يسدد","جزئي")))</f>
        <v/>
      </c>
    </row>
    <row r="47">
      <c r="A47" s="21" t="n"/>
      <c r="B47" s="19" t="n"/>
      <c r="C47" s="21" t="n"/>
      <c r="D47" s="22">
        <f>IF(A47="","",IFERROR(VLOOKUP(C47,'الفئات'!$A$5:$B$12,2,0),0))</f>
        <v/>
      </c>
      <c r="E47" s="20" t="n"/>
      <c r="F47" s="22">
        <f>IF(A47="","",D47-N(E47))</f>
        <v/>
      </c>
      <c r="G47" s="23">
        <f>IF(A47="","",IF(F47&lt;=0,"مسدد",IF(N(E47)=0,"لم يسدد","جزئي")))</f>
        <v/>
      </c>
    </row>
    <row r="48">
      <c r="A48" s="21" t="n"/>
      <c r="B48" s="19" t="n"/>
      <c r="C48" s="21" t="n"/>
      <c r="D48" s="22">
        <f>IF(A48="","",IFERROR(VLOOKUP(C48,'الفئات'!$A$5:$B$12,2,0),0))</f>
        <v/>
      </c>
      <c r="E48" s="20" t="n"/>
      <c r="F48" s="22">
        <f>IF(A48="","",D48-N(E48))</f>
        <v/>
      </c>
      <c r="G48" s="23">
        <f>IF(A48="","",IF(F48&lt;=0,"مسدد",IF(N(E48)=0,"لم يسدد","جزئي")))</f>
        <v/>
      </c>
    </row>
    <row r="49">
      <c r="A49" s="21" t="n"/>
      <c r="B49" s="19" t="n"/>
      <c r="C49" s="21" t="n"/>
      <c r="D49" s="22">
        <f>IF(A49="","",IFERROR(VLOOKUP(C49,'الفئات'!$A$5:$B$12,2,0),0))</f>
        <v/>
      </c>
      <c r="E49" s="20" t="n"/>
      <c r="F49" s="22">
        <f>IF(A49="","",D49-N(E49))</f>
        <v/>
      </c>
      <c r="G49" s="23">
        <f>IF(A49="","",IF(F49&lt;=0,"مسدد",IF(N(E49)=0,"لم يسدد","جزئي")))</f>
        <v/>
      </c>
    </row>
    <row r="50">
      <c r="A50" s="21" t="n"/>
      <c r="B50" s="19" t="n"/>
      <c r="C50" s="21" t="n"/>
      <c r="D50" s="22">
        <f>IF(A50="","",IFERROR(VLOOKUP(C50,'الفئات'!$A$5:$B$12,2,0),0))</f>
        <v/>
      </c>
      <c r="E50" s="20" t="n"/>
      <c r="F50" s="22">
        <f>IF(A50="","",D50-N(E50))</f>
        <v/>
      </c>
      <c r="G50" s="23">
        <f>IF(A50="","",IF(F50&lt;=0,"مسدد",IF(N(E50)=0,"لم يسدد","جزئي")))</f>
        <v/>
      </c>
    </row>
    <row r="51">
      <c r="A51" s="21" t="n"/>
      <c r="B51" s="19" t="n"/>
      <c r="C51" s="21" t="n"/>
      <c r="D51" s="22">
        <f>IF(A51="","",IFERROR(VLOOKUP(C51,'الفئات'!$A$5:$B$12,2,0),0))</f>
        <v/>
      </c>
      <c r="E51" s="20" t="n"/>
      <c r="F51" s="22">
        <f>IF(A51="","",D51-N(E51))</f>
        <v/>
      </c>
      <c r="G51" s="23">
        <f>IF(A51="","",IF(F51&lt;=0,"مسدد",IF(N(E51)=0,"لم يسدد","جزئي")))</f>
        <v/>
      </c>
    </row>
    <row r="52">
      <c r="A52" s="21" t="n"/>
      <c r="B52" s="19" t="n"/>
      <c r="C52" s="21" t="n"/>
      <c r="D52" s="22">
        <f>IF(A52="","",IFERROR(VLOOKUP(C52,'الفئات'!$A$5:$B$12,2,0),0))</f>
        <v/>
      </c>
      <c r="E52" s="20" t="n"/>
      <c r="F52" s="22">
        <f>IF(A52="","",D52-N(E52))</f>
        <v/>
      </c>
      <c r="G52" s="23">
        <f>IF(A52="","",IF(F52&lt;=0,"مسدد",IF(N(E52)=0,"لم يسدد","جزئي")))</f>
        <v/>
      </c>
    </row>
    <row r="53">
      <c r="A53" s="21" t="n"/>
      <c r="B53" s="19" t="n"/>
      <c r="C53" s="21" t="n"/>
      <c r="D53" s="22">
        <f>IF(A53="","",IFERROR(VLOOKUP(C53,'الفئات'!$A$5:$B$12,2,0),0))</f>
        <v/>
      </c>
      <c r="E53" s="20" t="n"/>
      <c r="F53" s="22">
        <f>IF(A53="","",D53-N(E53))</f>
        <v/>
      </c>
      <c r="G53" s="23">
        <f>IF(A53="","",IF(F53&lt;=0,"مسدد",IF(N(E53)=0,"لم يسدد","جزئي")))</f>
        <v/>
      </c>
    </row>
    <row r="54">
      <c r="A54" s="21" t="n"/>
      <c r="B54" s="19" t="n"/>
      <c r="C54" s="21" t="n"/>
      <c r="D54" s="22">
        <f>IF(A54="","",IFERROR(VLOOKUP(C54,'الفئات'!$A$5:$B$12,2,0),0))</f>
        <v/>
      </c>
      <c r="E54" s="20" t="n"/>
      <c r="F54" s="22">
        <f>IF(A54="","",D54-N(E54))</f>
        <v/>
      </c>
      <c r="G54" s="23">
        <f>IF(A54="","",IF(F54&lt;=0,"مسدد",IF(N(E54)=0,"لم يسدد","جزئي")))</f>
        <v/>
      </c>
    </row>
    <row r="55">
      <c r="A55" s="21" t="n"/>
      <c r="B55" s="19" t="n"/>
      <c r="C55" s="21" t="n"/>
      <c r="D55" s="22">
        <f>IF(A55="","",IFERROR(VLOOKUP(C55,'الفئات'!$A$5:$B$12,2,0),0))</f>
        <v/>
      </c>
      <c r="E55" s="20" t="n"/>
      <c r="F55" s="22">
        <f>IF(A55="","",D55-N(E55))</f>
        <v/>
      </c>
      <c r="G55" s="23">
        <f>IF(A55="","",IF(F55&lt;=0,"مسدد",IF(N(E55)=0,"لم يسدد","جزئي")))</f>
        <v/>
      </c>
    </row>
    <row r="56">
      <c r="A56" s="21" t="n"/>
      <c r="B56" s="19" t="n"/>
      <c r="C56" s="21" t="n"/>
      <c r="D56" s="22">
        <f>IF(A56="","",IFERROR(VLOOKUP(C56,'الفئات'!$A$5:$B$12,2,0),0))</f>
        <v/>
      </c>
      <c r="E56" s="20" t="n"/>
      <c r="F56" s="22">
        <f>IF(A56="","",D56-N(E56))</f>
        <v/>
      </c>
      <c r="G56" s="23">
        <f>IF(A56="","",IF(F56&lt;=0,"مسدد",IF(N(E56)=0,"لم يسدد","جزئي")))</f>
        <v/>
      </c>
    </row>
    <row r="57">
      <c r="A57" s="21" t="n"/>
      <c r="B57" s="19" t="n"/>
      <c r="C57" s="21" t="n"/>
      <c r="D57" s="22">
        <f>IF(A57="","",IFERROR(VLOOKUP(C57,'الفئات'!$A$5:$B$12,2,0),0))</f>
        <v/>
      </c>
      <c r="E57" s="20" t="n"/>
      <c r="F57" s="22">
        <f>IF(A57="","",D57-N(E57))</f>
        <v/>
      </c>
      <c r="G57" s="23">
        <f>IF(A57="","",IF(F57&lt;=0,"مسدد",IF(N(E57)=0,"لم يسدد","جزئي")))</f>
        <v/>
      </c>
    </row>
    <row r="58">
      <c r="A58" s="21" t="n"/>
      <c r="B58" s="19" t="n"/>
      <c r="C58" s="21" t="n"/>
      <c r="D58" s="22">
        <f>IF(A58="","",IFERROR(VLOOKUP(C58,'الفئات'!$A$5:$B$12,2,0),0))</f>
        <v/>
      </c>
      <c r="E58" s="20" t="n"/>
      <c r="F58" s="22">
        <f>IF(A58="","",D58-N(E58))</f>
        <v/>
      </c>
      <c r="G58" s="23">
        <f>IF(A58="","",IF(F58&lt;=0,"مسدد",IF(N(E58)=0,"لم يسدد","جزئي")))</f>
        <v/>
      </c>
    </row>
    <row r="59">
      <c r="A59" s="21" t="n"/>
      <c r="B59" s="19" t="n"/>
      <c r="C59" s="21" t="n"/>
      <c r="D59" s="22">
        <f>IF(A59="","",IFERROR(VLOOKUP(C59,'الفئات'!$A$5:$B$12,2,0),0))</f>
        <v/>
      </c>
      <c r="E59" s="20" t="n"/>
      <c r="F59" s="22">
        <f>IF(A59="","",D59-N(E59))</f>
        <v/>
      </c>
      <c r="G59" s="23">
        <f>IF(A59="","",IF(F59&lt;=0,"مسدد",IF(N(E59)=0,"لم يسدد","جزئي")))</f>
        <v/>
      </c>
    </row>
    <row r="60">
      <c r="A60" s="21" t="n"/>
      <c r="B60" s="19" t="n"/>
      <c r="C60" s="21" t="n"/>
      <c r="D60" s="22">
        <f>IF(A60="","",IFERROR(VLOOKUP(C60,'الفئات'!$A$5:$B$12,2,0),0))</f>
        <v/>
      </c>
      <c r="E60" s="20" t="n"/>
      <c r="F60" s="22">
        <f>IF(A60="","",D60-N(E60))</f>
        <v/>
      </c>
      <c r="G60" s="23">
        <f>IF(A60="","",IF(F60&lt;=0,"مسدد",IF(N(E60)=0,"لم يسدد","جزئي")))</f>
        <v/>
      </c>
    </row>
    <row r="61">
      <c r="A61" s="21" t="n"/>
      <c r="B61" s="19" t="n"/>
      <c r="C61" s="21" t="n"/>
      <c r="D61" s="22">
        <f>IF(A61="","",IFERROR(VLOOKUP(C61,'الفئات'!$A$5:$B$12,2,0),0))</f>
        <v/>
      </c>
      <c r="E61" s="20" t="n"/>
      <c r="F61" s="22">
        <f>IF(A61="","",D61-N(E61))</f>
        <v/>
      </c>
      <c r="G61" s="23">
        <f>IF(A61="","",IF(F61&lt;=0,"مسدد",IF(N(E61)=0,"لم يسدد","جزئي")))</f>
        <v/>
      </c>
    </row>
    <row r="62">
      <c r="A62" s="21" t="n"/>
      <c r="B62" s="19" t="n"/>
      <c r="C62" s="21" t="n"/>
      <c r="D62" s="22">
        <f>IF(A62="","",IFERROR(VLOOKUP(C62,'الفئات'!$A$5:$B$12,2,0),0))</f>
        <v/>
      </c>
      <c r="E62" s="20" t="n"/>
      <c r="F62" s="22">
        <f>IF(A62="","",D62-N(E62))</f>
        <v/>
      </c>
      <c r="G62" s="23">
        <f>IF(A62="","",IF(F62&lt;=0,"مسدد",IF(N(E62)=0,"لم يسدد","جزئي")))</f>
        <v/>
      </c>
    </row>
    <row r="63">
      <c r="A63" s="21" t="n"/>
      <c r="B63" s="19" t="n"/>
      <c r="C63" s="21" t="n"/>
      <c r="D63" s="22">
        <f>IF(A63="","",IFERROR(VLOOKUP(C63,'الفئات'!$A$5:$B$12,2,0),0))</f>
        <v/>
      </c>
      <c r="E63" s="20" t="n"/>
      <c r="F63" s="22">
        <f>IF(A63="","",D63-N(E63))</f>
        <v/>
      </c>
      <c r="G63" s="23">
        <f>IF(A63="","",IF(F63&lt;=0,"مسدد",IF(N(E63)=0,"لم يسدد","جزئي")))</f>
        <v/>
      </c>
    </row>
    <row r="64">
      <c r="A64" s="21" t="n"/>
      <c r="B64" s="19" t="n"/>
      <c r="C64" s="21" t="n"/>
      <c r="D64" s="22">
        <f>IF(A64="","",IFERROR(VLOOKUP(C64,'الفئات'!$A$5:$B$12,2,0),0))</f>
        <v/>
      </c>
      <c r="E64" s="20" t="n"/>
      <c r="F64" s="22">
        <f>IF(A64="","",D64-N(E64))</f>
        <v/>
      </c>
      <c r="G64" s="23">
        <f>IF(A64="","",IF(F64&lt;=0,"مسدد",IF(N(E64)=0,"لم يسدد","جزئي")))</f>
        <v/>
      </c>
    </row>
    <row r="65">
      <c r="A65" s="21" t="n"/>
      <c r="B65" s="19" t="n"/>
      <c r="C65" s="21" t="n"/>
      <c r="D65" s="22">
        <f>IF(A65="","",IFERROR(VLOOKUP(C65,'الفئات'!$A$5:$B$12,2,0),0))</f>
        <v/>
      </c>
      <c r="E65" s="20" t="n"/>
      <c r="F65" s="22">
        <f>IF(A65="","",D65-N(E65))</f>
        <v/>
      </c>
      <c r="G65" s="23">
        <f>IF(A65="","",IF(F65&lt;=0,"مسدد",IF(N(E65)=0,"لم يسدد","جزئي")))</f>
        <v/>
      </c>
    </row>
    <row r="66">
      <c r="A66" s="21" t="n"/>
      <c r="B66" s="19" t="n"/>
      <c r="C66" s="21" t="n"/>
      <c r="D66" s="22">
        <f>IF(A66="","",IFERROR(VLOOKUP(C66,'الفئات'!$A$5:$B$12,2,0),0))</f>
        <v/>
      </c>
      <c r="E66" s="20" t="n"/>
      <c r="F66" s="22">
        <f>IF(A66="","",D66-N(E66))</f>
        <v/>
      </c>
      <c r="G66" s="23">
        <f>IF(A66="","",IF(F66&lt;=0,"مسدد",IF(N(E66)=0,"لم يسدد","جزئي")))</f>
        <v/>
      </c>
    </row>
    <row r="67">
      <c r="A67" s="21" t="n"/>
      <c r="B67" s="19" t="n"/>
      <c r="C67" s="21" t="n"/>
      <c r="D67" s="22">
        <f>IF(A67="","",IFERROR(VLOOKUP(C67,'الفئات'!$A$5:$B$12,2,0),0))</f>
        <v/>
      </c>
      <c r="E67" s="20" t="n"/>
      <c r="F67" s="22">
        <f>IF(A67="","",D67-N(E67))</f>
        <v/>
      </c>
      <c r="G67" s="23">
        <f>IF(A67="","",IF(F67&lt;=0,"مسدد",IF(N(E67)=0,"لم يسدد","جزئي")))</f>
        <v/>
      </c>
    </row>
    <row r="68">
      <c r="A68" s="21" t="n"/>
      <c r="B68" s="19" t="n"/>
      <c r="C68" s="21" t="n"/>
      <c r="D68" s="22">
        <f>IF(A68="","",IFERROR(VLOOKUP(C68,'الفئات'!$A$5:$B$12,2,0),0))</f>
        <v/>
      </c>
      <c r="E68" s="20" t="n"/>
      <c r="F68" s="22">
        <f>IF(A68="","",D68-N(E68))</f>
        <v/>
      </c>
      <c r="G68" s="23">
        <f>IF(A68="","",IF(F68&lt;=0,"مسدد",IF(N(E68)=0,"لم يسدد","جزئي")))</f>
        <v/>
      </c>
    </row>
    <row r="69">
      <c r="A69" s="21" t="n"/>
      <c r="B69" s="19" t="n"/>
      <c r="C69" s="21" t="n"/>
      <c r="D69" s="22">
        <f>IF(A69="","",IFERROR(VLOOKUP(C69,'الفئات'!$A$5:$B$12,2,0),0))</f>
        <v/>
      </c>
      <c r="E69" s="20" t="n"/>
      <c r="F69" s="22">
        <f>IF(A69="","",D69-N(E69))</f>
        <v/>
      </c>
      <c r="G69" s="23">
        <f>IF(A69="","",IF(F69&lt;=0,"مسدد",IF(N(E69)=0,"لم يسدد","جزئي")))</f>
        <v/>
      </c>
    </row>
    <row r="70">
      <c r="A70" s="21" t="n"/>
      <c r="B70" s="19" t="n"/>
      <c r="C70" s="21" t="n"/>
      <c r="D70" s="22">
        <f>IF(A70="","",IFERROR(VLOOKUP(C70,'الفئات'!$A$5:$B$12,2,0),0))</f>
        <v/>
      </c>
      <c r="E70" s="20" t="n"/>
      <c r="F70" s="22">
        <f>IF(A70="","",D70-N(E70))</f>
        <v/>
      </c>
      <c r="G70" s="23">
        <f>IF(A70="","",IF(F70&lt;=0,"مسدد",IF(N(E70)=0,"لم يسدد","جزئي")))</f>
        <v/>
      </c>
    </row>
    <row r="71">
      <c r="A71" s="21" t="n"/>
      <c r="B71" s="19" t="n"/>
      <c r="C71" s="21" t="n"/>
      <c r="D71" s="22">
        <f>IF(A71="","",IFERROR(VLOOKUP(C71,'الفئات'!$A$5:$B$12,2,0),0))</f>
        <v/>
      </c>
      <c r="E71" s="20" t="n"/>
      <c r="F71" s="22">
        <f>IF(A71="","",D71-N(E71))</f>
        <v/>
      </c>
      <c r="G71" s="23">
        <f>IF(A71="","",IF(F71&lt;=0,"مسدد",IF(N(E71)=0,"لم يسدد","جزئي")))</f>
        <v/>
      </c>
    </row>
    <row r="72">
      <c r="A72" s="21" t="n"/>
      <c r="B72" s="19" t="n"/>
      <c r="C72" s="21" t="n"/>
      <c r="D72" s="22">
        <f>IF(A72="","",IFERROR(VLOOKUP(C72,'الفئات'!$A$5:$B$12,2,0),0))</f>
        <v/>
      </c>
      <c r="E72" s="20" t="n"/>
      <c r="F72" s="22">
        <f>IF(A72="","",D72-N(E72))</f>
        <v/>
      </c>
      <c r="G72" s="23">
        <f>IF(A72="","",IF(F72&lt;=0,"مسدد",IF(N(E72)=0,"لم يسدد","جزئي")))</f>
        <v/>
      </c>
    </row>
    <row r="73">
      <c r="A73" s="21" t="n"/>
      <c r="B73" s="19" t="n"/>
      <c r="C73" s="21" t="n"/>
      <c r="D73" s="22">
        <f>IF(A73="","",IFERROR(VLOOKUP(C73,'الفئات'!$A$5:$B$12,2,0),0))</f>
        <v/>
      </c>
      <c r="E73" s="20" t="n"/>
      <c r="F73" s="22">
        <f>IF(A73="","",D73-N(E73))</f>
        <v/>
      </c>
      <c r="G73" s="23">
        <f>IF(A73="","",IF(F73&lt;=0,"مسدد",IF(N(E73)=0,"لم يسدد","جزئي")))</f>
        <v/>
      </c>
    </row>
    <row r="74">
      <c r="A74" s="21" t="n"/>
      <c r="B74" s="19" t="n"/>
      <c r="C74" s="21" t="n"/>
      <c r="D74" s="22">
        <f>IF(A74="","",IFERROR(VLOOKUP(C74,'الفئات'!$A$5:$B$12,2,0),0))</f>
        <v/>
      </c>
      <c r="E74" s="20" t="n"/>
      <c r="F74" s="22">
        <f>IF(A74="","",D74-N(E74))</f>
        <v/>
      </c>
      <c r="G74" s="23">
        <f>IF(A74="","",IF(F74&lt;=0,"مسدد",IF(N(E74)=0,"لم يسدد","جزئي")))</f>
        <v/>
      </c>
    </row>
    <row r="75">
      <c r="A75" s="21" t="n"/>
      <c r="B75" s="19" t="n"/>
      <c r="C75" s="21" t="n"/>
      <c r="D75" s="22">
        <f>IF(A75="","",IFERROR(VLOOKUP(C75,'الفئات'!$A$5:$B$12,2,0),0))</f>
        <v/>
      </c>
      <c r="E75" s="20" t="n"/>
      <c r="F75" s="22">
        <f>IF(A75="","",D75-N(E75))</f>
        <v/>
      </c>
      <c r="G75" s="23">
        <f>IF(A75="","",IF(F75&lt;=0,"مسدد",IF(N(E75)=0,"لم يسدد","جزئي")))</f>
        <v/>
      </c>
    </row>
    <row r="76">
      <c r="A76" s="21" t="n"/>
      <c r="B76" s="19" t="n"/>
      <c r="C76" s="21" t="n"/>
      <c r="D76" s="22">
        <f>IF(A76="","",IFERROR(VLOOKUP(C76,'الفئات'!$A$5:$B$12,2,0),0))</f>
        <v/>
      </c>
      <c r="E76" s="20" t="n"/>
      <c r="F76" s="22">
        <f>IF(A76="","",D76-N(E76))</f>
        <v/>
      </c>
      <c r="G76" s="23">
        <f>IF(A76="","",IF(F76&lt;=0,"مسدد",IF(N(E76)=0,"لم يسدد","جزئي")))</f>
        <v/>
      </c>
    </row>
    <row r="77">
      <c r="A77" s="21" t="n"/>
      <c r="B77" s="19" t="n"/>
      <c r="C77" s="21" t="n"/>
      <c r="D77" s="22">
        <f>IF(A77="","",IFERROR(VLOOKUP(C77,'الفئات'!$A$5:$B$12,2,0),0))</f>
        <v/>
      </c>
      <c r="E77" s="20" t="n"/>
      <c r="F77" s="22">
        <f>IF(A77="","",D77-N(E77))</f>
        <v/>
      </c>
      <c r="G77" s="23">
        <f>IF(A77="","",IF(F77&lt;=0,"مسدد",IF(N(E77)=0,"لم يسدد","جزئي")))</f>
        <v/>
      </c>
    </row>
    <row r="78">
      <c r="A78" s="21" t="n"/>
      <c r="B78" s="19" t="n"/>
      <c r="C78" s="21" t="n"/>
      <c r="D78" s="22">
        <f>IF(A78="","",IFERROR(VLOOKUP(C78,'الفئات'!$A$5:$B$12,2,0),0))</f>
        <v/>
      </c>
      <c r="E78" s="20" t="n"/>
      <c r="F78" s="22">
        <f>IF(A78="","",D78-N(E78))</f>
        <v/>
      </c>
      <c r="G78" s="23">
        <f>IF(A78="","",IF(F78&lt;=0,"مسدد",IF(N(E78)=0,"لم يسدد","جزئي")))</f>
        <v/>
      </c>
    </row>
    <row r="79">
      <c r="A79" s="21" t="n"/>
      <c r="B79" s="19" t="n"/>
      <c r="C79" s="21" t="n"/>
      <c r="D79" s="22">
        <f>IF(A79="","",IFERROR(VLOOKUP(C79,'الفئات'!$A$5:$B$12,2,0),0))</f>
        <v/>
      </c>
      <c r="E79" s="20" t="n"/>
      <c r="F79" s="22">
        <f>IF(A79="","",D79-N(E79))</f>
        <v/>
      </c>
      <c r="G79" s="23">
        <f>IF(A79="","",IF(F79&lt;=0,"مسدد",IF(N(E79)=0,"لم يسدد","جزئي")))</f>
        <v/>
      </c>
    </row>
    <row r="80">
      <c r="A80" s="21" t="n"/>
      <c r="B80" s="19" t="n"/>
      <c r="C80" s="21" t="n"/>
      <c r="D80" s="22">
        <f>IF(A80="","",IFERROR(VLOOKUP(C80,'الفئات'!$A$5:$B$12,2,0),0))</f>
        <v/>
      </c>
      <c r="E80" s="20" t="n"/>
      <c r="F80" s="22">
        <f>IF(A80="","",D80-N(E80))</f>
        <v/>
      </c>
      <c r="G80" s="23">
        <f>IF(A80="","",IF(F80&lt;=0,"مسدد",IF(N(E80)=0,"لم يسدد","جزئي")))</f>
        <v/>
      </c>
    </row>
    <row r="81">
      <c r="A81" s="21" t="n"/>
      <c r="B81" s="19" t="n"/>
      <c r="C81" s="21" t="n"/>
      <c r="D81" s="22">
        <f>IF(A81="","",IFERROR(VLOOKUP(C81,'الفئات'!$A$5:$B$12,2,0),0))</f>
        <v/>
      </c>
      <c r="E81" s="20" t="n"/>
      <c r="F81" s="22">
        <f>IF(A81="","",D81-N(E81))</f>
        <v/>
      </c>
      <c r="G81" s="23">
        <f>IF(A81="","",IF(F81&lt;=0,"مسدد",IF(N(E81)=0,"لم يسدد","جزئي")))</f>
        <v/>
      </c>
    </row>
    <row r="82">
      <c r="A82" s="21" t="n"/>
      <c r="B82" s="19" t="n"/>
      <c r="C82" s="21" t="n"/>
      <c r="D82" s="22">
        <f>IF(A82="","",IFERROR(VLOOKUP(C82,'الفئات'!$A$5:$B$12,2,0),0))</f>
        <v/>
      </c>
      <c r="E82" s="20" t="n"/>
      <c r="F82" s="22">
        <f>IF(A82="","",D82-N(E82))</f>
        <v/>
      </c>
      <c r="G82" s="23">
        <f>IF(A82="","",IF(F82&lt;=0,"مسدد",IF(N(E82)=0,"لم يسدد","جزئي")))</f>
        <v/>
      </c>
    </row>
    <row r="83">
      <c r="A83" s="21" t="n"/>
      <c r="B83" s="19" t="n"/>
      <c r="C83" s="21" t="n"/>
      <c r="D83" s="22">
        <f>IF(A83="","",IFERROR(VLOOKUP(C83,'الفئات'!$A$5:$B$12,2,0),0))</f>
        <v/>
      </c>
      <c r="E83" s="20" t="n"/>
      <c r="F83" s="22">
        <f>IF(A83="","",D83-N(E83))</f>
        <v/>
      </c>
      <c r="G83" s="23">
        <f>IF(A83="","",IF(F83&lt;=0,"مسدد",IF(N(E83)=0,"لم يسدد","جزئي")))</f>
        <v/>
      </c>
    </row>
    <row r="84">
      <c r="A84" s="21" t="n"/>
      <c r="B84" s="19" t="n"/>
      <c r="C84" s="21" t="n"/>
      <c r="D84" s="22">
        <f>IF(A84="","",IFERROR(VLOOKUP(C84,'الفئات'!$A$5:$B$12,2,0),0))</f>
        <v/>
      </c>
      <c r="E84" s="20" t="n"/>
      <c r="F84" s="22">
        <f>IF(A84="","",D84-N(E84))</f>
        <v/>
      </c>
      <c r="G84" s="23">
        <f>IF(A84="","",IF(F84&lt;=0,"مسدد",IF(N(E84)=0,"لم يسدد","جزئي")))</f>
        <v/>
      </c>
    </row>
    <row r="85">
      <c r="A85" s="21" t="n"/>
      <c r="B85" s="19" t="n"/>
      <c r="C85" s="21" t="n"/>
      <c r="D85" s="22">
        <f>IF(A85="","",IFERROR(VLOOKUP(C85,'الفئات'!$A$5:$B$12,2,0),0))</f>
        <v/>
      </c>
      <c r="E85" s="20" t="n"/>
      <c r="F85" s="22">
        <f>IF(A85="","",D85-N(E85))</f>
        <v/>
      </c>
      <c r="G85" s="23">
        <f>IF(A85="","",IF(F85&lt;=0,"مسدد",IF(N(E85)=0,"لم يسدد","جزئي")))</f>
        <v/>
      </c>
    </row>
    <row r="86">
      <c r="A86" s="21" t="n"/>
      <c r="B86" s="19" t="n"/>
      <c r="C86" s="21" t="n"/>
      <c r="D86" s="22">
        <f>IF(A86="","",IFERROR(VLOOKUP(C86,'الفئات'!$A$5:$B$12,2,0),0))</f>
        <v/>
      </c>
      <c r="E86" s="20" t="n"/>
      <c r="F86" s="22">
        <f>IF(A86="","",D86-N(E86))</f>
        <v/>
      </c>
      <c r="G86" s="23">
        <f>IF(A86="","",IF(F86&lt;=0,"مسدد",IF(N(E86)=0,"لم يسدد","جزئي")))</f>
        <v/>
      </c>
    </row>
    <row r="87">
      <c r="A87" s="21" t="n"/>
      <c r="B87" s="19" t="n"/>
      <c r="C87" s="21" t="n"/>
      <c r="D87" s="22">
        <f>IF(A87="","",IFERROR(VLOOKUP(C87,'الفئات'!$A$5:$B$12,2,0),0))</f>
        <v/>
      </c>
      <c r="E87" s="20" t="n"/>
      <c r="F87" s="22">
        <f>IF(A87="","",D87-N(E87))</f>
        <v/>
      </c>
      <c r="G87" s="23">
        <f>IF(A87="","",IF(F87&lt;=0,"مسدد",IF(N(E87)=0,"لم يسدد","جزئي")))</f>
        <v/>
      </c>
    </row>
    <row r="88">
      <c r="A88" s="21" t="n"/>
      <c r="B88" s="19" t="n"/>
      <c r="C88" s="21" t="n"/>
      <c r="D88" s="22">
        <f>IF(A88="","",IFERROR(VLOOKUP(C88,'الفئات'!$A$5:$B$12,2,0),0))</f>
        <v/>
      </c>
      <c r="E88" s="20" t="n"/>
      <c r="F88" s="22">
        <f>IF(A88="","",D88-N(E88))</f>
        <v/>
      </c>
      <c r="G88" s="23">
        <f>IF(A88="","",IF(F88&lt;=0,"مسدد",IF(N(E88)=0,"لم يسدد","جزئي")))</f>
        <v/>
      </c>
    </row>
    <row r="89">
      <c r="A89" s="21" t="n"/>
      <c r="B89" s="19" t="n"/>
      <c r="C89" s="21" t="n"/>
      <c r="D89" s="22">
        <f>IF(A89="","",IFERROR(VLOOKUP(C89,'الفئات'!$A$5:$B$12,2,0),0))</f>
        <v/>
      </c>
      <c r="E89" s="20" t="n"/>
      <c r="F89" s="22">
        <f>IF(A89="","",D89-N(E89))</f>
        <v/>
      </c>
      <c r="G89" s="23">
        <f>IF(A89="","",IF(F89&lt;=0,"مسدد",IF(N(E89)=0,"لم يسدد","جزئي")))</f>
        <v/>
      </c>
    </row>
    <row r="90">
      <c r="A90" s="21" t="n"/>
      <c r="B90" s="19" t="n"/>
      <c r="C90" s="21" t="n"/>
      <c r="D90" s="22">
        <f>IF(A90="","",IFERROR(VLOOKUP(C90,'الفئات'!$A$5:$B$12,2,0),0))</f>
        <v/>
      </c>
      <c r="E90" s="20" t="n"/>
      <c r="F90" s="22">
        <f>IF(A90="","",D90-N(E90))</f>
        <v/>
      </c>
      <c r="G90" s="23">
        <f>IF(A90="","",IF(F90&lt;=0,"مسدد",IF(N(E90)=0,"لم يسدد","جزئي")))</f>
        <v/>
      </c>
    </row>
    <row r="91">
      <c r="A91" s="21" t="n"/>
      <c r="B91" s="19" t="n"/>
      <c r="C91" s="21" t="n"/>
      <c r="D91" s="22">
        <f>IF(A91="","",IFERROR(VLOOKUP(C91,'الفئات'!$A$5:$B$12,2,0),0))</f>
        <v/>
      </c>
      <c r="E91" s="20" t="n"/>
      <c r="F91" s="22">
        <f>IF(A91="","",D91-N(E91))</f>
        <v/>
      </c>
      <c r="G91" s="23">
        <f>IF(A91="","",IF(F91&lt;=0,"مسدد",IF(N(E91)=0,"لم يسدد","جزئي")))</f>
        <v/>
      </c>
    </row>
    <row r="92">
      <c r="A92" s="21" t="n"/>
      <c r="B92" s="19" t="n"/>
      <c r="C92" s="21" t="n"/>
      <c r="D92" s="22">
        <f>IF(A92="","",IFERROR(VLOOKUP(C92,'الفئات'!$A$5:$B$12,2,0),0))</f>
        <v/>
      </c>
      <c r="E92" s="20" t="n"/>
      <c r="F92" s="22">
        <f>IF(A92="","",D92-N(E92))</f>
        <v/>
      </c>
      <c r="G92" s="23">
        <f>IF(A92="","",IF(F92&lt;=0,"مسدد",IF(N(E92)=0,"لم يسدد","جزئي")))</f>
        <v/>
      </c>
    </row>
    <row r="93">
      <c r="A93" s="21" t="n"/>
      <c r="B93" s="19" t="n"/>
      <c r="C93" s="21" t="n"/>
      <c r="D93" s="22">
        <f>IF(A93="","",IFERROR(VLOOKUP(C93,'الفئات'!$A$5:$B$12,2,0),0))</f>
        <v/>
      </c>
      <c r="E93" s="20" t="n"/>
      <c r="F93" s="22">
        <f>IF(A93="","",D93-N(E93))</f>
        <v/>
      </c>
      <c r="G93" s="23">
        <f>IF(A93="","",IF(F93&lt;=0,"مسدد",IF(N(E93)=0,"لم يسدد","جزئي")))</f>
        <v/>
      </c>
    </row>
    <row r="94">
      <c r="A94" s="21" t="n"/>
      <c r="B94" s="19" t="n"/>
      <c r="C94" s="21" t="n"/>
      <c r="D94" s="22">
        <f>IF(A94="","",IFERROR(VLOOKUP(C94,'الفئات'!$A$5:$B$12,2,0),0))</f>
        <v/>
      </c>
      <c r="E94" s="20" t="n"/>
      <c r="F94" s="22">
        <f>IF(A94="","",D94-N(E94))</f>
        <v/>
      </c>
      <c r="G94" s="23">
        <f>IF(A94="","",IF(F94&lt;=0,"مسدد",IF(N(E94)=0,"لم يسدد","جزئي")))</f>
        <v/>
      </c>
    </row>
    <row r="95">
      <c r="A95" s="21" t="n"/>
      <c r="B95" s="19" t="n"/>
      <c r="C95" s="21" t="n"/>
      <c r="D95" s="22">
        <f>IF(A95="","",IFERROR(VLOOKUP(C95,'الفئات'!$A$5:$B$12,2,0),0))</f>
        <v/>
      </c>
      <c r="E95" s="20" t="n"/>
      <c r="F95" s="22">
        <f>IF(A95="","",D95-N(E95))</f>
        <v/>
      </c>
      <c r="G95" s="23">
        <f>IF(A95="","",IF(F95&lt;=0,"مسدد",IF(N(E95)=0,"لم يسدد","جزئي")))</f>
        <v/>
      </c>
    </row>
    <row r="96">
      <c r="A96" s="21" t="n"/>
      <c r="B96" s="19" t="n"/>
      <c r="C96" s="21" t="n"/>
      <c r="D96" s="22">
        <f>IF(A96="","",IFERROR(VLOOKUP(C96,'الفئات'!$A$5:$B$12,2,0),0))</f>
        <v/>
      </c>
      <c r="E96" s="20" t="n"/>
      <c r="F96" s="22">
        <f>IF(A96="","",D96-N(E96))</f>
        <v/>
      </c>
      <c r="G96" s="23">
        <f>IF(A96="","",IF(F96&lt;=0,"مسدد",IF(N(E96)=0,"لم يسدد","جزئي")))</f>
        <v/>
      </c>
    </row>
    <row r="97">
      <c r="A97" s="21" t="n"/>
      <c r="B97" s="19" t="n"/>
      <c r="C97" s="21" t="n"/>
      <c r="D97" s="22">
        <f>IF(A97="","",IFERROR(VLOOKUP(C97,'الفئات'!$A$5:$B$12,2,0),0))</f>
        <v/>
      </c>
      <c r="E97" s="20" t="n"/>
      <c r="F97" s="22">
        <f>IF(A97="","",D97-N(E97))</f>
        <v/>
      </c>
      <c r="G97" s="23">
        <f>IF(A97="","",IF(F97&lt;=0,"مسدد",IF(N(E97)=0,"لم يسدد","جزئي")))</f>
        <v/>
      </c>
    </row>
    <row r="98">
      <c r="A98" s="21" t="n"/>
      <c r="B98" s="19" t="n"/>
      <c r="C98" s="21" t="n"/>
      <c r="D98" s="22">
        <f>IF(A98="","",IFERROR(VLOOKUP(C98,'الفئات'!$A$5:$B$12,2,0),0))</f>
        <v/>
      </c>
      <c r="E98" s="20" t="n"/>
      <c r="F98" s="22">
        <f>IF(A98="","",D98-N(E98))</f>
        <v/>
      </c>
      <c r="G98" s="23">
        <f>IF(A98="","",IF(F98&lt;=0,"مسدد",IF(N(E98)=0,"لم يسدد","جزئي")))</f>
        <v/>
      </c>
    </row>
    <row r="99">
      <c r="A99" s="21" t="n"/>
      <c r="B99" s="19" t="n"/>
      <c r="C99" s="21" t="n"/>
      <c r="D99" s="22">
        <f>IF(A99="","",IFERROR(VLOOKUP(C99,'الفئات'!$A$5:$B$12,2,0),0))</f>
        <v/>
      </c>
      <c r="E99" s="20" t="n"/>
      <c r="F99" s="22">
        <f>IF(A99="","",D99-N(E99))</f>
        <v/>
      </c>
      <c r="G99" s="23">
        <f>IF(A99="","",IF(F99&lt;=0,"مسدد",IF(N(E99)=0,"لم يسدد","جزئي")))</f>
        <v/>
      </c>
    </row>
    <row r="100">
      <c r="A100" s="21" t="n"/>
      <c r="B100" s="19" t="n"/>
      <c r="C100" s="21" t="n"/>
      <c r="D100" s="22">
        <f>IF(A100="","",IFERROR(VLOOKUP(C100,'الفئات'!$A$5:$B$12,2,0),0))</f>
        <v/>
      </c>
      <c r="E100" s="20" t="n"/>
      <c r="F100" s="22">
        <f>IF(A100="","",D100-N(E100))</f>
        <v/>
      </c>
      <c r="G100" s="23">
        <f>IF(A100="","",IF(F100&lt;=0,"مسدد",IF(N(E100)=0,"لم يسدد","جزئي")))</f>
        <v/>
      </c>
    </row>
    <row r="101">
      <c r="A101" s="21" t="n"/>
      <c r="B101" s="19" t="n"/>
      <c r="C101" s="21" t="n"/>
      <c r="D101" s="22">
        <f>IF(A101="","",IFERROR(VLOOKUP(C101,'الفئات'!$A$5:$B$12,2,0),0))</f>
        <v/>
      </c>
      <c r="E101" s="20" t="n"/>
      <c r="F101" s="22">
        <f>IF(A101="","",D101-N(E101))</f>
        <v/>
      </c>
      <c r="G101" s="23">
        <f>IF(A101="","",IF(F101&lt;=0,"مسدد",IF(N(E101)=0,"لم يسدد","جزئي")))</f>
        <v/>
      </c>
    </row>
    <row r="102">
      <c r="A102" s="21" t="n"/>
      <c r="B102" s="19" t="n"/>
      <c r="C102" s="21" t="n"/>
      <c r="D102" s="22">
        <f>IF(A102="","",IFERROR(VLOOKUP(C102,'الفئات'!$A$5:$B$12,2,0),0))</f>
        <v/>
      </c>
      <c r="E102" s="20" t="n"/>
      <c r="F102" s="22">
        <f>IF(A102="","",D102-N(E102))</f>
        <v/>
      </c>
      <c r="G102" s="23">
        <f>IF(A102="","",IF(F102&lt;=0,"مسدد",IF(N(E102)=0,"لم يسدد","جزئي")))</f>
        <v/>
      </c>
    </row>
    <row r="103">
      <c r="A103" s="21" t="n"/>
      <c r="B103" s="19" t="n"/>
      <c r="C103" s="21" t="n"/>
      <c r="D103" s="22">
        <f>IF(A103="","",IFERROR(VLOOKUP(C103,'الفئات'!$A$5:$B$12,2,0),0))</f>
        <v/>
      </c>
      <c r="E103" s="20" t="n"/>
      <c r="F103" s="22">
        <f>IF(A103="","",D103-N(E103))</f>
        <v/>
      </c>
      <c r="G103" s="23">
        <f>IF(A103="","",IF(F103&lt;=0,"مسدد",IF(N(E103)=0,"لم يسدد","جزئي")))</f>
        <v/>
      </c>
    </row>
    <row r="104">
      <c r="A104" s="21" t="n"/>
      <c r="B104" s="19" t="n"/>
      <c r="C104" s="21" t="n"/>
      <c r="D104" s="22">
        <f>IF(A104="","",IFERROR(VLOOKUP(C104,'الفئات'!$A$5:$B$12,2,0),0))</f>
        <v/>
      </c>
      <c r="E104" s="20" t="n"/>
      <c r="F104" s="22">
        <f>IF(A104="","",D104-N(E104))</f>
        <v/>
      </c>
      <c r="G104" s="23">
        <f>IF(A104="","",IF(F104&lt;=0,"مسدد",IF(N(E104)=0,"لم يسدد","جزئي")))</f>
        <v/>
      </c>
    </row>
    <row r="105">
      <c r="A105" s="21" t="n"/>
      <c r="B105" s="19" t="n"/>
      <c r="C105" s="21" t="n"/>
      <c r="D105" s="22">
        <f>IF(A105="","",IFERROR(VLOOKUP(C105,'الفئات'!$A$5:$B$12,2,0),0))</f>
        <v/>
      </c>
      <c r="E105" s="20" t="n"/>
      <c r="F105" s="22">
        <f>IF(A105="","",D105-N(E105))</f>
        <v/>
      </c>
      <c r="G105" s="23">
        <f>IF(A105="","",IF(F105&lt;=0,"مسدد",IF(N(E105)=0,"لم يسدد","جزئي")))</f>
        <v/>
      </c>
    </row>
    <row r="106">
      <c r="A106" s="21" t="n"/>
      <c r="B106" s="19" t="n"/>
      <c r="C106" s="21" t="n"/>
      <c r="D106" s="22">
        <f>IF(A106="","",IFERROR(VLOOKUP(C106,'الفئات'!$A$5:$B$12,2,0),0))</f>
        <v/>
      </c>
      <c r="E106" s="20" t="n"/>
      <c r="F106" s="22">
        <f>IF(A106="","",D106-N(E106))</f>
        <v/>
      </c>
      <c r="G106" s="23">
        <f>IF(A106="","",IF(F106&lt;=0,"مسدد",IF(N(E106)=0,"لم يسدد","جزئي")))</f>
        <v/>
      </c>
    </row>
    <row r="107">
      <c r="A107" s="21" t="n"/>
      <c r="B107" s="19" t="n"/>
      <c r="C107" s="21" t="n"/>
      <c r="D107" s="22">
        <f>IF(A107="","",IFERROR(VLOOKUP(C107,'الفئات'!$A$5:$B$12,2,0),0))</f>
        <v/>
      </c>
      <c r="E107" s="20" t="n"/>
      <c r="F107" s="22">
        <f>IF(A107="","",D107-N(E107))</f>
        <v/>
      </c>
      <c r="G107" s="23">
        <f>IF(A107="","",IF(F107&lt;=0,"مسدد",IF(N(E107)=0,"لم يسدد","جزئي")))</f>
        <v/>
      </c>
    </row>
    <row r="108">
      <c r="A108" s="21" t="n"/>
      <c r="B108" s="19" t="n"/>
      <c r="C108" s="21" t="n"/>
      <c r="D108" s="22">
        <f>IF(A108="","",IFERROR(VLOOKUP(C108,'الفئات'!$A$5:$B$12,2,0),0))</f>
        <v/>
      </c>
      <c r="E108" s="20" t="n"/>
      <c r="F108" s="22">
        <f>IF(A108="","",D108-N(E108))</f>
        <v/>
      </c>
      <c r="G108" s="23">
        <f>IF(A108="","",IF(F108&lt;=0,"مسدد",IF(N(E108)=0,"لم يسدد","جزئي")))</f>
        <v/>
      </c>
    </row>
    <row r="109">
      <c r="A109" s="21" t="n"/>
      <c r="B109" s="19" t="n"/>
      <c r="C109" s="21" t="n"/>
      <c r="D109" s="22">
        <f>IF(A109="","",IFERROR(VLOOKUP(C109,'الفئات'!$A$5:$B$12,2,0),0))</f>
        <v/>
      </c>
      <c r="E109" s="20" t="n"/>
      <c r="F109" s="22">
        <f>IF(A109="","",D109-N(E109))</f>
        <v/>
      </c>
      <c r="G109" s="23">
        <f>IF(A109="","",IF(F109&lt;=0,"مسدد",IF(N(E109)=0,"لم يسدد","جزئي")))</f>
        <v/>
      </c>
    </row>
    <row r="110">
      <c r="A110" s="21" t="n"/>
      <c r="B110" s="19" t="n"/>
      <c r="C110" s="21" t="n"/>
      <c r="D110" s="22">
        <f>IF(A110="","",IFERROR(VLOOKUP(C110,'الفئات'!$A$5:$B$12,2,0),0))</f>
        <v/>
      </c>
      <c r="E110" s="20" t="n"/>
      <c r="F110" s="22">
        <f>IF(A110="","",D110-N(E110))</f>
        <v/>
      </c>
      <c r="G110" s="23">
        <f>IF(A110="","",IF(F110&lt;=0,"مسدد",IF(N(E110)=0,"لم يسدد","جزئي")))</f>
        <v/>
      </c>
    </row>
    <row r="111">
      <c r="A111" s="21" t="n"/>
      <c r="B111" s="19" t="n"/>
      <c r="C111" s="21" t="n"/>
      <c r="D111" s="22">
        <f>IF(A111="","",IFERROR(VLOOKUP(C111,'الفئات'!$A$5:$B$12,2,0),0))</f>
        <v/>
      </c>
      <c r="E111" s="20" t="n"/>
      <c r="F111" s="22">
        <f>IF(A111="","",D111-N(E111))</f>
        <v/>
      </c>
      <c r="G111" s="23">
        <f>IF(A111="","",IF(F111&lt;=0,"مسدد",IF(N(E111)=0,"لم يسدد","جزئي")))</f>
        <v/>
      </c>
    </row>
    <row r="112">
      <c r="A112" s="21" t="n"/>
      <c r="B112" s="19" t="n"/>
      <c r="C112" s="21" t="n"/>
      <c r="D112" s="22">
        <f>IF(A112="","",IFERROR(VLOOKUP(C112,'الفئات'!$A$5:$B$12,2,0),0))</f>
        <v/>
      </c>
      <c r="E112" s="20" t="n"/>
      <c r="F112" s="22">
        <f>IF(A112="","",D112-N(E112))</f>
        <v/>
      </c>
      <c r="G112" s="23">
        <f>IF(A112="","",IF(F112&lt;=0,"مسدد",IF(N(E112)=0,"لم يسدد","جزئي")))</f>
        <v/>
      </c>
    </row>
    <row r="113">
      <c r="A113" s="21" t="n"/>
      <c r="B113" s="19" t="n"/>
      <c r="C113" s="21" t="n"/>
      <c r="D113" s="22">
        <f>IF(A113="","",IFERROR(VLOOKUP(C113,'الفئات'!$A$5:$B$12,2,0),0))</f>
        <v/>
      </c>
      <c r="E113" s="20" t="n"/>
      <c r="F113" s="22">
        <f>IF(A113="","",D113-N(E113))</f>
        <v/>
      </c>
      <c r="G113" s="23">
        <f>IF(A113="","",IF(F113&lt;=0,"مسدد",IF(N(E113)=0,"لم يسدد","جزئي")))</f>
        <v/>
      </c>
    </row>
    <row r="114">
      <c r="A114" s="21" t="n"/>
      <c r="B114" s="19" t="n"/>
      <c r="C114" s="21" t="n"/>
      <c r="D114" s="22">
        <f>IF(A114="","",IFERROR(VLOOKUP(C114,'الفئات'!$A$5:$B$12,2,0),0))</f>
        <v/>
      </c>
      <c r="E114" s="20" t="n"/>
      <c r="F114" s="22">
        <f>IF(A114="","",D114-N(E114))</f>
        <v/>
      </c>
      <c r="G114" s="23">
        <f>IF(A114="","",IF(F114&lt;=0,"مسدد",IF(N(E114)=0,"لم يسدد","جزئي")))</f>
        <v/>
      </c>
    </row>
    <row r="115">
      <c r="A115" s="21" t="n"/>
      <c r="B115" s="19" t="n"/>
      <c r="C115" s="21" t="n"/>
      <c r="D115" s="22">
        <f>IF(A115="","",IFERROR(VLOOKUP(C115,'الفئات'!$A$5:$B$12,2,0),0))</f>
        <v/>
      </c>
      <c r="E115" s="20" t="n"/>
      <c r="F115" s="22">
        <f>IF(A115="","",D115-N(E115))</f>
        <v/>
      </c>
      <c r="G115" s="23">
        <f>IF(A115="","",IF(F115&lt;=0,"مسدد",IF(N(E115)=0,"لم يسدد","جزئي")))</f>
        <v/>
      </c>
    </row>
    <row r="116">
      <c r="A116" s="21" t="n"/>
      <c r="B116" s="19" t="n"/>
      <c r="C116" s="21" t="n"/>
      <c r="D116" s="22">
        <f>IF(A116="","",IFERROR(VLOOKUP(C116,'الفئات'!$A$5:$B$12,2,0),0))</f>
        <v/>
      </c>
      <c r="E116" s="20" t="n"/>
      <c r="F116" s="22">
        <f>IF(A116="","",D116-N(E116))</f>
        <v/>
      </c>
      <c r="G116" s="23">
        <f>IF(A116="","",IF(F116&lt;=0,"مسدد",IF(N(E116)=0,"لم يسدد","جزئي")))</f>
        <v/>
      </c>
    </row>
    <row r="117">
      <c r="A117" s="21" t="n"/>
      <c r="B117" s="19" t="n"/>
      <c r="C117" s="21" t="n"/>
      <c r="D117" s="22">
        <f>IF(A117="","",IFERROR(VLOOKUP(C117,'الفئات'!$A$5:$B$12,2,0),0))</f>
        <v/>
      </c>
      <c r="E117" s="20" t="n"/>
      <c r="F117" s="22">
        <f>IF(A117="","",D117-N(E117))</f>
        <v/>
      </c>
      <c r="G117" s="23">
        <f>IF(A117="","",IF(F117&lt;=0,"مسدد",IF(N(E117)=0,"لم يسدد","جزئي")))</f>
        <v/>
      </c>
    </row>
    <row r="118">
      <c r="A118" s="21" t="n"/>
      <c r="B118" s="19" t="n"/>
      <c r="C118" s="21" t="n"/>
      <c r="D118" s="22">
        <f>IF(A118="","",IFERROR(VLOOKUP(C118,'الفئات'!$A$5:$B$12,2,0),0))</f>
        <v/>
      </c>
      <c r="E118" s="20" t="n"/>
      <c r="F118" s="22">
        <f>IF(A118="","",D118-N(E118))</f>
        <v/>
      </c>
      <c r="G118" s="23">
        <f>IF(A118="","",IF(F118&lt;=0,"مسدد",IF(N(E118)=0,"لم يسدد","جزئي")))</f>
        <v/>
      </c>
    </row>
    <row r="119">
      <c r="A119" s="21" t="n"/>
      <c r="B119" s="19" t="n"/>
      <c r="C119" s="21" t="n"/>
      <c r="D119" s="22">
        <f>IF(A119="","",IFERROR(VLOOKUP(C119,'الفئات'!$A$5:$B$12,2,0),0))</f>
        <v/>
      </c>
      <c r="E119" s="20" t="n"/>
      <c r="F119" s="22">
        <f>IF(A119="","",D119-N(E119))</f>
        <v/>
      </c>
      <c r="G119" s="23">
        <f>IF(A119="","",IF(F119&lt;=0,"مسدد",IF(N(E119)=0,"لم يسدد","جزئي")))</f>
        <v/>
      </c>
    </row>
    <row r="120">
      <c r="A120" s="21" t="n"/>
      <c r="B120" s="19" t="n"/>
      <c r="C120" s="21" t="n"/>
      <c r="D120" s="22">
        <f>IF(A120="","",IFERROR(VLOOKUP(C120,'الفئات'!$A$5:$B$12,2,0),0))</f>
        <v/>
      </c>
      <c r="E120" s="20" t="n"/>
      <c r="F120" s="22">
        <f>IF(A120="","",D120-N(E120))</f>
        <v/>
      </c>
      <c r="G120" s="23">
        <f>IF(A120="","",IF(F120&lt;=0,"مسدد",IF(N(E120)=0,"لم يسدد","جزئي")))</f>
        <v/>
      </c>
    </row>
    <row r="121">
      <c r="A121" s="21" t="n"/>
      <c r="B121" s="19" t="n"/>
      <c r="C121" s="21" t="n"/>
      <c r="D121" s="22">
        <f>IF(A121="","",IFERROR(VLOOKUP(C121,'الفئات'!$A$5:$B$12,2,0),0))</f>
        <v/>
      </c>
      <c r="E121" s="20" t="n"/>
      <c r="F121" s="22">
        <f>IF(A121="","",D121-N(E121))</f>
        <v/>
      </c>
      <c r="G121" s="23">
        <f>IF(A121="","",IF(F121&lt;=0,"مسدد",IF(N(E121)=0,"لم يسدد","جزئي")))</f>
        <v/>
      </c>
    </row>
    <row r="122">
      <c r="A122" s="21" t="n"/>
      <c r="B122" s="19" t="n"/>
      <c r="C122" s="21" t="n"/>
      <c r="D122" s="22">
        <f>IF(A122="","",IFERROR(VLOOKUP(C122,'الفئات'!$A$5:$B$12,2,0),0))</f>
        <v/>
      </c>
      <c r="E122" s="20" t="n"/>
      <c r="F122" s="22">
        <f>IF(A122="","",D122-N(E122))</f>
        <v/>
      </c>
      <c r="G122" s="23">
        <f>IF(A122="","",IF(F122&lt;=0,"مسدد",IF(N(E122)=0,"لم يسدد","جزئي")))</f>
        <v/>
      </c>
    </row>
    <row r="123">
      <c r="A123" s="21" t="n"/>
      <c r="B123" s="19" t="n"/>
      <c r="C123" s="21" t="n"/>
      <c r="D123" s="22">
        <f>IF(A123="","",IFERROR(VLOOKUP(C123,'الفئات'!$A$5:$B$12,2,0),0))</f>
        <v/>
      </c>
      <c r="E123" s="20" t="n"/>
      <c r="F123" s="22">
        <f>IF(A123="","",D123-N(E123))</f>
        <v/>
      </c>
      <c r="G123" s="23">
        <f>IF(A123="","",IF(F123&lt;=0,"مسدد",IF(N(E123)=0,"لم يسدد","جزئي")))</f>
        <v/>
      </c>
    </row>
    <row r="124">
      <c r="A124" s="21" t="n"/>
      <c r="B124" s="19" t="n"/>
      <c r="C124" s="21" t="n"/>
      <c r="D124" s="22">
        <f>IF(A124="","",IFERROR(VLOOKUP(C124,'الفئات'!$A$5:$B$12,2,0),0))</f>
        <v/>
      </c>
      <c r="E124" s="20" t="n"/>
      <c r="F124" s="22">
        <f>IF(A124="","",D124-N(E124))</f>
        <v/>
      </c>
      <c r="G124" s="23">
        <f>IF(A124="","",IF(F124&lt;=0,"مسدد",IF(N(E124)=0,"لم يسدد","جزئي")))</f>
        <v/>
      </c>
    </row>
    <row r="125">
      <c r="A125" s="21" t="n"/>
      <c r="B125" s="19" t="n"/>
      <c r="C125" s="21" t="n"/>
      <c r="D125" s="22">
        <f>IF(A125="","",IFERROR(VLOOKUP(C125,'الفئات'!$A$5:$B$12,2,0),0))</f>
        <v/>
      </c>
      <c r="E125" s="20" t="n"/>
      <c r="F125" s="22">
        <f>IF(A125="","",D125-N(E125))</f>
        <v/>
      </c>
      <c r="G125" s="23">
        <f>IF(A125="","",IF(F125&lt;=0,"مسدد",IF(N(E125)=0,"لم يسدد","جزئي")))</f>
        <v/>
      </c>
    </row>
    <row r="126">
      <c r="A126" s="21" t="n"/>
      <c r="B126" s="19" t="n"/>
      <c r="C126" s="21" t="n"/>
      <c r="D126" s="22">
        <f>IF(A126="","",IFERROR(VLOOKUP(C126,'الفئات'!$A$5:$B$12,2,0),0))</f>
        <v/>
      </c>
      <c r="E126" s="20" t="n"/>
      <c r="F126" s="22">
        <f>IF(A126="","",D126-N(E126))</f>
        <v/>
      </c>
      <c r="G126" s="23">
        <f>IF(A126="","",IF(F126&lt;=0,"مسدد",IF(N(E126)=0,"لم يسدد","جزئي")))</f>
        <v/>
      </c>
    </row>
    <row r="127">
      <c r="A127" s="21" t="n"/>
      <c r="B127" s="19" t="n"/>
      <c r="C127" s="21" t="n"/>
      <c r="D127" s="22">
        <f>IF(A127="","",IFERROR(VLOOKUP(C127,'الفئات'!$A$5:$B$12,2,0),0))</f>
        <v/>
      </c>
      <c r="E127" s="20" t="n"/>
      <c r="F127" s="22">
        <f>IF(A127="","",D127-N(E127))</f>
        <v/>
      </c>
      <c r="G127" s="23">
        <f>IF(A127="","",IF(F127&lt;=0,"مسدد",IF(N(E127)=0,"لم يسدد","جزئي")))</f>
        <v/>
      </c>
    </row>
    <row r="128">
      <c r="A128" s="21" t="n"/>
      <c r="B128" s="19" t="n"/>
      <c r="C128" s="21" t="n"/>
      <c r="D128" s="22">
        <f>IF(A128="","",IFERROR(VLOOKUP(C128,'الفئات'!$A$5:$B$12,2,0),0))</f>
        <v/>
      </c>
      <c r="E128" s="20" t="n"/>
      <c r="F128" s="22">
        <f>IF(A128="","",D128-N(E128))</f>
        <v/>
      </c>
      <c r="G128" s="23">
        <f>IF(A128="","",IF(F128&lt;=0,"مسدد",IF(N(E128)=0,"لم يسدد","جزئي")))</f>
        <v/>
      </c>
    </row>
    <row r="129">
      <c r="A129" s="21" t="n"/>
      <c r="B129" s="19" t="n"/>
      <c r="C129" s="21" t="n"/>
      <c r="D129" s="22">
        <f>IF(A129="","",IFERROR(VLOOKUP(C129,'الفئات'!$A$5:$B$12,2,0),0))</f>
        <v/>
      </c>
      <c r="E129" s="20" t="n"/>
      <c r="F129" s="22">
        <f>IF(A129="","",D129-N(E129))</f>
        <v/>
      </c>
      <c r="G129" s="23">
        <f>IF(A129="","",IF(F129&lt;=0,"مسدد",IF(N(E129)=0,"لم يسدد","جزئي")))</f>
        <v/>
      </c>
    </row>
    <row r="130">
      <c r="A130" s="21" t="n"/>
      <c r="B130" s="19" t="n"/>
      <c r="C130" s="21" t="n"/>
      <c r="D130" s="22">
        <f>IF(A130="","",IFERROR(VLOOKUP(C130,'الفئات'!$A$5:$B$12,2,0),0))</f>
        <v/>
      </c>
      <c r="E130" s="20" t="n"/>
      <c r="F130" s="22">
        <f>IF(A130="","",D130-N(E130))</f>
        <v/>
      </c>
      <c r="G130" s="23">
        <f>IF(A130="","",IF(F130&lt;=0,"مسدد",IF(N(E130)=0,"لم يسدد","جزئي")))</f>
        <v/>
      </c>
    </row>
    <row r="131">
      <c r="A131" s="21" t="n"/>
      <c r="B131" s="19" t="n"/>
      <c r="C131" s="21" t="n"/>
      <c r="D131" s="22">
        <f>IF(A131="","",IFERROR(VLOOKUP(C131,'الفئات'!$A$5:$B$12,2,0),0))</f>
        <v/>
      </c>
      <c r="E131" s="20" t="n"/>
      <c r="F131" s="22">
        <f>IF(A131="","",D131-N(E131))</f>
        <v/>
      </c>
      <c r="G131" s="23">
        <f>IF(A131="","",IF(F131&lt;=0,"مسدد",IF(N(E131)=0,"لم يسدد","جزئي")))</f>
        <v/>
      </c>
    </row>
    <row r="132">
      <c r="A132" s="21" t="n"/>
      <c r="B132" s="19" t="n"/>
      <c r="C132" s="21" t="n"/>
      <c r="D132" s="22">
        <f>IF(A132="","",IFERROR(VLOOKUP(C132,'الفئات'!$A$5:$B$12,2,0),0))</f>
        <v/>
      </c>
      <c r="E132" s="20" t="n"/>
      <c r="F132" s="22">
        <f>IF(A132="","",D132-N(E132))</f>
        <v/>
      </c>
      <c r="G132" s="23">
        <f>IF(A132="","",IF(F132&lt;=0,"مسدد",IF(N(E132)=0,"لم يسدد","جزئي")))</f>
        <v/>
      </c>
    </row>
    <row r="133">
      <c r="A133" s="21" t="n"/>
      <c r="B133" s="19" t="n"/>
      <c r="C133" s="21" t="n"/>
      <c r="D133" s="22">
        <f>IF(A133="","",IFERROR(VLOOKUP(C133,'الفئات'!$A$5:$B$12,2,0),0))</f>
        <v/>
      </c>
      <c r="E133" s="20" t="n"/>
      <c r="F133" s="22">
        <f>IF(A133="","",D133-N(E133))</f>
        <v/>
      </c>
      <c r="G133" s="23">
        <f>IF(A133="","",IF(F133&lt;=0,"مسدد",IF(N(E133)=0,"لم يسدد","جزئي")))</f>
        <v/>
      </c>
    </row>
    <row r="134">
      <c r="A134" s="21" t="n"/>
      <c r="B134" s="19" t="n"/>
      <c r="C134" s="21" t="n"/>
      <c r="D134" s="22">
        <f>IF(A134="","",IFERROR(VLOOKUP(C134,'الفئات'!$A$5:$B$12,2,0),0))</f>
        <v/>
      </c>
      <c r="E134" s="20" t="n"/>
      <c r="F134" s="22">
        <f>IF(A134="","",D134-N(E134))</f>
        <v/>
      </c>
      <c r="G134" s="23">
        <f>IF(A134="","",IF(F134&lt;=0,"مسدد",IF(N(E134)=0,"لم يسدد","جزئي")))</f>
        <v/>
      </c>
    </row>
    <row r="135">
      <c r="A135" s="21" t="n"/>
      <c r="B135" s="19" t="n"/>
      <c r="C135" s="21" t="n"/>
      <c r="D135" s="22">
        <f>IF(A135="","",IFERROR(VLOOKUP(C135,'الفئات'!$A$5:$B$12,2,0),0))</f>
        <v/>
      </c>
      <c r="E135" s="20" t="n"/>
      <c r="F135" s="22">
        <f>IF(A135="","",D135-N(E135))</f>
        <v/>
      </c>
      <c r="G135" s="23">
        <f>IF(A135="","",IF(F135&lt;=0,"مسدد",IF(N(E135)=0,"لم يسدد","جزئي")))</f>
        <v/>
      </c>
    </row>
    <row r="136">
      <c r="A136" s="21" t="n"/>
      <c r="B136" s="19" t="n"/>
      <c r="C136" s="21" t="n"/>
      <c r="D136" s="22">
        <f>IF(A136="","",IFERROR(VLOOKUP(C136,'الفئات'!$A$5:$B$12,2,0),0))</f>
        <v/>
      </c>
      <c r="E136" s="20" t="n"/>
      <c r="F136" s="22">
        <f>IF(A136="","",D136-N(E136))</f>
        <v/>
      </c>
      <c r="G136" s="23">
        <f>IF(A136="","",IF(F136&lt;=0,"مسدد",IF(N(E136)=0,"لم يسدد","جزئي")))</f>
        <v/>
      </c>
    </row>
    <row r="137">
      <c r="A137" s="21" t="n"/>
      <c r="B137" s="19" t="n"/>
      <c r="C137" s="21" t="n"/>
      <c r="D137" s="22">
        <f>IF(A137="","",IFERROR(VLOOKUP(C137,'الفئات'!$A$5:$B$12,2,0),0))</f>
        <v/>
      </c>
      <c r="E137" s="20" t="n"/>
      <c r="F137" s="22">
        <f>IF(A137="","",D137-N(E137))</f>
        <v/>
      </c>
      <c r="G137" s="23">
        <f>IF(A137="","",IF(F137&lt;=0,"مسدد",IF(N(E137)=0,"لم يسدد","جزئي")))</f>
        <v/>
      </c>
    </row>
    <row r="138">
      <c r="A138" s="21" t="n"/>
      <c r="B138" s="19" t="n"/>
      <c r="C138" s="21" t="n"/>
      <c r="D138" s="22">
        <f>IF(A138="","",IFERROR(VLOOKUP(C138,'الفئات'!$A$5:$B$12,2,0),0))</f>
        <v/>
      </c>
      <c r="E138" s="20" t="n"/>
      <c r="F138" s="22">
        <f>IF(A138="","",D138-N(E138))</f>
        <v/>
      </c>
      <c r="G138" s="23">
        <f>IF(A138="","",IF(F138&lt;=0,"مسدد",IF(N(E138)=0,"لم يسدد","جزئي")))</f>
        <v/>
      </c>
    </row>
    <row r="139">
      <c r="A139" s="21" t="n"/>
      <c r="B139" s="19" t="n"/>
      <c r="C139" s="21" t="n"/>
      <c r="D139" s="22">
        <f>IF(A139="","",IFERROR(VLOOKUP(C139,'الفئات'!$A$5:$B$12,2,0),0))</f>
        <v/>
      </c>
      <c r="E139" s="20" t="n"/>
      <c r="F139" s="22">
        <f>IF(A139="","",D139-N(E139))</f>
        <v/>
      </c>
      <c r="G139" s="23">
        <f>IF(A139="","",IF(F139&lt;=0,"مسدد",IF(N(E139)=0,"لم يسدد","جزئي")))</f>
        <v/>
      </c>
    </row>
    <row r="140">
      <c r="A140" s="21" t="n"/>
      <c r="B140" s="19" t="n"/>
      <c r="C140" s="21" t="n"/>
      <c r="D140" s="22">
        <f>IF(A140="","",IFERROR(VLOOKUP(C140,'الفئات'!$A$5:$B$12,2,0),0))</f>
        <v/>
      </c>
      <c r="E140" s="20" t="n"/>
      <c r="F140" s="22">
        <f>IF(A140="","",D140-N(E140))</f>
        <v/>
      </c>
      <c r="G140" s="23">
        <f>IF(A140="","",IF(F140&lt;=0,"مسدد",IF(N(E140)=0,"لم يسدد","جزئي")))</f>
        <v/>
      </c>
    </row>
    <row r="141">
      <c r="A141" s="21" t="n"/>
      <c r="B141" s="19" t="n"/>
      <c r="C141" s="21" t="n"/>
      <c r="D141" s="22">
        <f>IF(A141="","",IFERROR(VLOOKUP(C141,'الفئات'!$A$5:$B$12,2,0),0))</f>
        <v/>
      </c>
      <c r="E141" s="20" t="n"/>
      <c r="F141" s="22">
        <f>IF(A141="","",D141-N(E141))</f>
        <v/>
      </c>
      <c r="G141" s="23">
        <f>IF(A141="","",IF(F141&lt;=0,"مسدد",IF(N(E141)=0,"لم يسدد","جزئي")))</f>
        <v/>
      </c>
    </row>
    <row r="142">
      <c r="A142" s="21" t="n"/>
      <c r="B142" s="19" t="n"/>
      <c r="C142" s="21" t="n"/>
      <c r="D142" s="22">
        <f>IF(A142="","",IFERROR(VLOOKUP(C142,'الفئات'!$A$5:$B$12,2,0),0))</f>
        <v/>
      </c>
      <c r="E142" s="20" t="n"/>
      <c r="F142" s="22">
        <f>IF(A142="","",D142-N(E142))</f>
        <v/>
      </c>
      <c r="G142" s="23">
        <f>IF(A142="","",IF(F142&lt;=0,"مسدد",IF(N(E142)=0,"لم يسدد","جزئي")))</f>
        <v/>
      </c>
    </row>
    <row r="143">
      <c r="A143" s="21" t="n"/>
      <c r="B143" s="19" t="n"/>
      <c r="C143" s="21" t="n"/>
      <c r="D143" s="22">
        <f>IF(A143="","",IFERROR(VLOOKUP(C143,'الفئات'!$A$5:$B$12,2,0),0))</f>
        <v/>
      </c>
      <c r="E143" s="20" t="n"/>
      <c r="F143" s="22">
        <f>IF(A143="","",D143-N(E143))</f>
        <v/>
      </c>
      <c r="G143" s="23">
        <f>IF(A143="","",IF(F143&lt;=0,"مسدد",IF(N(E143)=0,"لم يسدد","جزئي")))</f>
        <v/>
      </c>
    </row>
    <row r="144">
      <c r="A144" s="21" t="n"/>
      <c r="B144" s="19" t="n"/>
      <c r="C144" s="21" t="n"/>
      <c r="D144" s="22">
        <f>IF(A144="","",IFERROR(VLOOKUP(C144,'الفئات'!$A$5:$B$12,2,0),0))</f>
        <v/>
      </c>
      <c r="E144" s="20" t="n"/>
      <c r="F144" s="22">
        <f>IF(A144="","",D144-N(E144))</f>
        <v/>
      </c>
      <c r="G144" s="23">
        <f>IF(A144="","",IF(F144&lt;=0,"مسدد",IF(N(E144)=0,"لم يسدد","جزئي")))</f>
        <v/>
      </c>
    </row>
    <row r="145">
      <c r="A145" s="21" t="n"/>
      <c r="B145" s="19" t="n"/>
      <c r="C145" s="21" t="n"/>
      <c r="D145" s="22">
        <f>IF(A145="","",IFERROR(VLOOKUP(C145,'الفئات'!$A$5:$B$12,2,0),0))</f>
        <v/>
      </c>
      <c r="E145" s="20" t="n"/>
      <c r="F145" s="22">
        <f>IF(A145="","",D145-N(E145))</f>
        <v/>
      </c>
      <c r="G145" s="23">
        <f>IF(A145="","",IF(F145&lt;=0,"مسدد",IF(N(E145)=0,"لم يسدد","جزئي")))</f>
        <v/>
      </c>
    </row>
    <row r="146">
      <c r="A146" s="21" t="n"/>
      <c r="B146" s="19" t="n"/>
      <c r="C146" s="21" t="n"/>
      <c r="D146" s="22">
        <f>IF(A146="","",IFERROR(VLOOKUP(C146,'الفئات'!$A$5:$B$12,2,0),0))</f>
        <v/>
      </c>
      <c r="E146" s="20" t="n"/>
      <c r="F146" s="22">
        <f>IF(A146="","",D146-N(E146))</f>
        <v/>
      </c>
      <c r="G146" s="23">
        <f>IF(A146="","",IF(F146&lt;=0,"مسدد",IF(N(E146)=0,"لم يسدد","جزئي")))</f>
        <v/>
      </c>
    </row>
    <row r="147">
      <c r="A147" s="21" t="n"/>
      <c r="B147" s="19" t="n"/>
      <c r="C147" s="21" t="n"/>
      <c r="D147" s="22">
        <f>IF(A147="","",IFERROR(VLOOKUP(C147,'الفئات'!$A$5:$B$12,2,0),0))</f>
        <v/>
      </c>
      <c r="E147" s="20" t="n"/>
      <c r="F147" s="22">
        <f>IF(A147="","",D147-N(E147))</f>
        <v/>
      </c>
      <c r="G147" s="23">
        <f>IF(A147="","",IF(F147&lt;=0,"مسدد",IF(N(E147)=0,"لم يسدد","جزئي")))</f>
        <v/>
      </c>
    </row>
    <row r="148">
      <c r="A148" s="21" t="n"/>
      <c r="B148" s="19" t="n"/>
      <c r="C148" s="21" t="n"/>
      <c r="D148" s="22">
        <f>IF(A148="","",IFERROR(VLOOKUP(C148,'الفئات'!$A$5:$B$12,2,0),0))</f>
        <v/>
      </c>
      <c r="E148" s="20" t="n"/>
      <c r="F148" s="22">
        <f>IF(A148="","",D148-N(E148))</f>
        <v/>
      </c>
      <c r="G148" s="23">
        <f>IF(A148="","",IF(F148&lt;=0,"مسدد",IF(N(E148)=0,"لم يسدد","جزئي")))</f>
        <v/>
      </c>
    </row>
    <row r="149">
      <c r="A149" s="21" t="n"/>
      <c r="B149" s="19" t="n"/>
      <c r="C149" s="21" t="n"/>
      <c r="D149" s="22">
        <f>IF(A149="","",IFERROR(VLOOKUP(C149,'الفئات'!$A$5:$B$12,2,0),0))</f>
        <v/>
      </c>
      <c r="E149" s="20" t="n"/>
      <c r="F149" s="22">
        <f>IF(A149="","",D149-N(E149))</f>
        <v/>
      </c>
      <c r="G149" s="23">
        <f>IF(A149="","",IF(F149&lt;=0,"مسدد",IF(N(E149)=0,"لم يسدد","جزئي")))</f>
        <v/>
      </c>
    </row>
    <row r="150">
      <c r="A150" s="21" t="n"/>
      <c r="B150" s="19" t="n"/>
      <c r="C150" s="21" t="n"/>
      <c r="D150" s="22">
        <f>IF(A150="","",IFERROR(VLOOKUP(C150,'الفئات'!$A$5:$B$12,2,0),0))</f>
        <v/>
      </c>
      <c r="E150" s="20" t="n"/>
      <c r="F150" s="22">
        <f>IF(A150="","",D150-N(E150))</f>
        <v/>
      </c>
      <c r="G150" s="23">
        <f>IF(A150="","",IF(F150&lt;=0,"مسدد",IF(N(E150)=0,"لم يسدد","جزئي")))</f>
        <v/>
      </c>
    </row>
    <row r="151">
      <c r="A151" s="21" t="n"/>
      <c r="B151" s="19" t="n"/>
      <c r="C151" s="21" t="n"/>
      <c r="D151" s="22">
        <f>IF(A151="","",IFERROR(VLOOKUP(C151,'الفئات'!$A$5:$B$12,2,0),0))</f>
        <v/>
      </c>
      <c r="E151" s="20" t="n"/>
      <c r="F151" s="22">
        <f>IF(A151="","",D151-N(E151))</f>
        <v/>
      </c>
      <c r="G151" s="23">
        <f>IF(A151="","",IF(F151&lt;=0,"مسدد",IF(N(E151)=0,"لم يسدد","جزئي")))</f>
        <v/>
      </c>
    </row>
    <row r="152">
      <c r="A152" s="21" t="n"/>
      <c r="B152" s="19" t="n"/>
      <c r="C152" s="21" t="n"/>
      <c r="D152" s="22">
        <f>IF(A152="","",IFERROR(VLOOKUP(C152,'الفئات'!$A$5:$B$12,2,0),0))</f>
        <v/>
      </c>
      <c r="E152" s="20" t="n"/>
      <c r="F152" s="22">
        <f>IF(A152="","",D152-N(E152))</f>
        <v/>
      </c>
      <c r="G152" s="23">
        <f>IF(A152="","",IF(F152&lt;=0,"مسدد",IF(N(E152)=0,"لم يسدد","جزئي")))</f>
        <v/>
      </c>
    </row>
    <row r="153">
      <c r="A153" s="21" t="n"/>
      <c r="B153" s="19" t="n"/>
      <c r="C153" s="21" t="n"/>
      <c r="D153" s="22">
        <f>IF(A153="","",IFERROR(VLOOKUP(C153,'الفئات'!$A$5:$B$12,2,0),0))</f>
        <v/>
      </c>
      <c r="E153" s="20" t="n"/>
      <c r="F153" s="22">
        <f>IF(A153="","",D153-N(E153))</f>
        <v/>
      </c>
      <c r="G153" s="23">
        <f>IF(A153="","",IF(F153&lt;=0,"مسدد",IF(N(E153)=0,"لم يسدد","جزئي")))</f>
        <v/>
      </c>
    </row>
    <row r="154">
      <c r="A154" s="21" t="n"/>
      <c r="B154" s="19" t="n"/>
      <c r="C154" s="21" t="n"/>
      <c r="D154" s="22">
        <f>IF(A154="","",IFERROR(VLOOKUP(C154,'الفئات'!$A$5:$B$12,2,0),0))</f>
        <v/>
      </c>
      <c r="E154" s="20" t="n"/>
      <c r="F154" s="22">
        <f>IF(A154="","",D154-N(E154))</f>
        <v/>
      </c>
      <c r="G154" s="23">
        <f>IF(A154="","",IF(F154&lt;=0,"مسدد",IF(N(E154)=0,"لم يسدد","جزئي")))</f>
        <v/>
      </c>
    </row>
    <row r="155">
      <c r="A155" s="21" t="n"/>
      <c r="B155" s="19" t="n"/>
      <c r="C155" s="21" t="n"/>
      <c r="D155" s="22">
        <f>IF(A155="","",IFERROR(VLOOKUP(C155,'الفئات'!$A$5:$B$12,2,0),0))</f>
        <v/>
      </c>
      <c r="E155" s="20" t="n"/>
      <c r="F155" s="22">
        <f>IF(A155="","",D155-N(E155))</f>
        <v/>
      </c>
      <c r="G155" s="23">
        <f>IF(A155="","",IF(F155&lt;=0,"مسدد",IF(N(E155)=0,"لم يسدد","جزئي")))</f>
        <v/>
      </c>
    </row>
    <row r="156">
      <c r="A156" s="21" t="n"/>
      <c r="B156" s="19" t="n"/>
      <c r="C156" s="21" t="n"/>
      <c r="D156" s="22">
        <f>IF(A156="","",IFERROR(VLOOKUP(C156,'الفئات'!$A$5:$B$12,2,0),0))</f>
        <v/>
      </c>
      <c r="E156" s="20" t="n"/>
      <c r="F156" s="22">
        <f>IF(A156="","",D156-N(E156))</f>
        <v/>
      </c>
      <c r="G156" s="23">
        <f>IF(A156="","",IF(F156&lt;=0,"مسدد",IF(N(E156)=0,"لم يسدد","جزئي")))</f>
        <v/>
      </c>
    </row>
    <row r="157">
      <c r="A157" s="21" t="n"/>
      <c r="B157" s="19" t="n"/>
      <c r="C157" s="21" t="n"/>
      <c r="D157" s="22">
        <f>IF(A157="","",IFERROR(VLOOKUP(C157,'الفئات'!$A$5:$B$12,2,0),0))</f>
        <v/>
      </c>
      <c r="E157" s="20" t="n"/>
      <c r="F157" s="22">
        <f>IF(A157="","",D157-N(E157))</f>
        <v/>
      </c>
      <c r="G157" s="23">
        <f>IF(A157="","",IF(F157&lt;=0,"مسدد",IF(N(E157)=0,"لم يسدد","جزئي")))</f>
        <v/>
      </c>
    </row>
    <row r="158">
      <c r="A158" s="21" t="n"/>
      <c r="B158" s="19" t="n"/>
      <c r="C158" s="21" t="n"/>
      <c r="D158" s="22">
        <f>IF(A158="","",IFERROR(VLOOKUP(C158,'الفئات'!$A$5:$B$12,2,0),0))</f>
        <v/>
      </c>
      <c r="E158" s="20" t="n"/>
      <c r="F158" s="22">
        <f>IF(A158="","",D158-N(E158))</f>
        <v/>
      </c>
      <c r="G158" s="23">
        <f>IF(A158="","",IF(F158&lt;=0,"مسدد",IF(N(E158)=0,"لم يسدد","جزئي")))</f>
        <v/>
      </c>
    </row>
    <row r="159">
      <c r="A159" s="21" t="n"/>
      <c r="B159" s="19" t="n"/>
      <c r="C159" s="21" t="n"/>
      <c r="D159" s="22">
        <f>IF(A159="","",IFERROR(VLOOKUP(C159,'الفئات'!$A$5:$B$12,2,0),0))</f>
        <v/>
      </c>
      <c r="E159" s="20" t="n"/>
      <c r="F159" s="22">
        <f>IF(A159="","",D159-N(E159))</f>
        <v/>
      </c>
      <c r="G159" s="23">
        <f>IF(A159="","",IF(F159&lt;=0,"مسدد",IF(N(E159)=0,"لم يسدد","جزئي")))</f>
        <v/>
      </c>
    </row>
    <row r="160">
      <c r="A160" s="21" t="n"/>
      <c r="B160" s="19" t="n"/>
      <c r="C160" s="21" t="n"/>
      <c r="D160" s="22">
        <f>IF(A160="","",IFERROR(VLOOKUP(C160,'الفئات'!$A$5:$B$12,2,0),0))</f>
        <v/>
      </c>
      <c r="E160" s="20" t="n"/>
      <c r="F160" s="22">
        <f>IF(A160="","",D160-N(E160))</f>
        <v/>
      </c>
      <c r="G160" s="23">
        <f>IF(A160="","",IF(F160&lt;=0,"مسدد",IF(N(E160)=0,"لم يسدد","جزئي")))</f>
        <v/>
      </c>
    </row>
    <row r="161">
      <c r="A161" s="21" t="n"/>
      <c r="B161" s="19" t="n"/>
      <c r="C161" s="21" t="n"/>
      <c r="D161" s="22">
        <f>IF(A161="","",IFERROR(VLOOKUP(C161,'الفئات'!$A$5:$B$12,2,0),0))</f>
        <v/>
      </c>
      <c r="E161" s="20" t="n"/>
      <c r="F161" s="22">
        <f>IF(A161="","",D161-N(E161))</f>
        <v/>
      </c>
      <c r="G161" s="23">
        <f>IF(A161="","",IF(F161&lt;=0,"مسدد",IF(N(E161)=0,"لم يسدد","جزئي")))</f>
        <v/>
      </c>
    </row>
    <row r="162">
      <c r="A162" s="21" t="n"/>
      <c r="B162" s="19" t="n"/>
      <c r="C162" s="21" t="n"/>
      <c r="D162" s="22">
        <f>IF(A162="","",IFERROR(VLOOKUP(C162,'الفئات'!$A$5:$B$12,2,0),0))</f>
        <v/>
      </c>
      <c r="E162" s="20" t="n"/>
      <c r="F162" s="22">
        <f>IF(A162="","",D162-N(E162))</f>
        <v/>
      </c>
      <c r="G162" s="23">
        <f>IF(A162="","",IF(F162&lt;=0,"مسدد",IF(N(E162)=0,"لم يسدد","جزئي")))</f>
        <v/>
      </c>
    </row>
    <row r="163">
      <c r="A163" s="21" t="n"/>
      <c r="B163" s="19" t="n"/>
      <c r="C163" s="21" t="n"/>
      <c r="D163" s="22">
        <f>IF(A163="","",IFERROR(VLOOKUP(C163,'الفئات'!$A$5:$B$12,2,0),0))</f>
        <v/>
      </c>
      <c r="E163" s="20" t="n"/>
      <c r="F163" s="22">
        <f>IF(A163="","",D163-N(E163))</f>
        <v/>
      </c>
      <c r="G163" s="23">
        <f>IF(A163="","",IF(F163&lt;=0,"مسدد",IF(N(E163)=0,"لم يسدد","جزئي")))</f>
        <v/>
      </c>
    </row>
    <row r="164">
      <c r="A164" s="21" t="n"/>
      <c r="B164" s="19" t="n"/>
      <c r="C164" s="21" t="n"/>
      <c r="D164" s="22">
        <f>IF(A164="","",IFERROR(VLOOKUP(C164,'الفئات'!$A$5:$B$12,2,0),0))</f>
        <v/>
      </c>
      <c r="E164" s="20" t="n"/>
      <c r="F164" s="22">
        <f>IF(A164="","",D164-N(E164))</f>
        <v/>
      </c>
      <c r="G164" s="23">
        <f>IF(A164="","",IF(F164&lt;=0,"مسدد",IF(N(E164)=0,"لم يسدد","جزئي")))</f>
        <v/>
      </c>
    </row>
    <row r="165">
      <c r="A165" s="21" t="n"/>
      <c r="B165" s="19" t="n"/>
      <c r="C165" s="21" t="n"/>
      <c r="D165" s="22">
        <f>IF(A165="","",IFERROR(VLOOKUP(C165,'الفئات'!$A$5:$B$12,2,0),0))</f>
        <v/>
      </c>
      <c r="E165" s="20" t="n"/>
      <c r="F165" s="22">
        <f>IF(A165="","",D165-N(E165))</f>
        <v/>
      </c>
      <c r="G165" s="23">
        <f>IF(A165="","",IF(F165&lt;=0,"مسدد",IF(N(E165)=0,"لم يسدد","جزئي")))</f>
        <v/>
      </c>
    </row>
    <row r="166">
      <c r="A166" s="21" t="n"/>
      <c r="B166" s="19" t="n"/>
      <c r="C166" s="21" t="n"/>
      <c r="D166" s="22">
        <f>IF(A166="","",IFERROR(VLOOKUP(C166,'الفئات'!$A$5:$B$12,2,0),0))</f>
        <v/>
      </c>
      <c r="E166" s="20" t="n"/>
      <c r="F166" s="22">
        <f>IF(A166="","",D166-N(E166))</f>
        <v/>
      </c>
      <c r="G166" s="23">
        <f>IF(A166="","",IF(F166&lt;=0,"مسدد",IF(N(E166)=0,"لم يسدد","جزئي")))</f>
        <v/>
      </c>
    </row>
    <row r="167">
      <c r="A167" s="21" t="n"/>
      <c r="B167" s="19" t="n"/>
      <c r="C167" s="21" t="n"/>
      <c r="D167" s="22">
        <f>IF(A167="","",IFERROR(VLOOKUP(C167,'الفئات'!$A$5:$B$12,2,0),0))</f>
        <v/>
      </c>
      <c r="E167" s="20" t="n"/>
      <c r="F167" s="22">
        <f>IF(A167="","",D167-N(E167))</f>
        <v/>
      </c>
      <c r="G167" s="23">
        <f>IF(A167="","",IF(F167&lt;=0,"مسدد",IF(N(E167)=0,"لم يسدد","جزئي")))</f>
        <v/>
      </c>
    </row>
    <row r="168">
      <c r="A168" s="21" t="n"/>
      <c r="B168" s="19" t="n"/>
      <c r="C168" s="21" t="n"/>
      <c r="D168" s="22">
        <f>IF(A168="","",IFERROR(VLOOKUP(C168,'الفئات'!$A$5:$B$12,2,0),0))</f>
        <v/>
      </c>
      <c r="E168" s="20" t="n"/>
      <c r="F168" s="22">
        <f>IF(A168="","",D168-N(E168))</f>
        <v/>
      </c>
      <c r="G168" s="23">
        <f>IF(A168="","",IF(F168&lt;=0,"مسدد",IF(N(E168)=0,"لم يسدد","جزئي")))</f>
        <v/>
      </c>
    </row>
    <row r="169">
      <c r="A169" s="21" t="n"/>
      <c r="B169" s="19" t="n"/>
      <c r="C169" s="21" t="n"/>
      <c r="D169" s="22">
        <f>IF(A169="","",IFERROR(VLOOKUP(C169,'الفئات'!$A$5:$B$12,2,0),0))</f>
        <v/>
      </c>
      <c r="E169" s="20" t="n"/>
      <c r="F169" s="22">
        <f>IF(A169="","",D169-N(E169))</f>
        <v/>
      </c>
      <c r="G169" s="23">
        <f>IF(A169="","",IF(F169&lt;=0,"مسدد",IF(N(E169)=0,"لم يسدد","جزئي")))</f>
        <v/>
      </c>
    </row>
    <row r="170">
      <c r="A170" s="21" t="n"/>
      <c r="B170" s="19" t="n"/>
      <c r="C170" s="21" t="n"/>
      <c r="D170" s="22">
        <f>IF(A170="","",IFERROR(VLOOKUP(C170,'الفئات'!$A$5:$B$12,2,0),0))</f>
        <v/>
      </c>
      <c r="E170" s="20" t="n"/>
      <c r="F170" s="22">
        <f>IF(A170="","",D170-N(E170))</f>
        <v/>
      </c>
      <c r="G170" s="23">
        <f>IF(A170="","",IF(F170&lt;=0,"مسدد",IF(N(E170)=0,"لم يسدد","جزئي")))</f>
        <v/>
      </c>
    </row>
    <row r="171">
      <c r="A171" s="21" t="n"/>
      <c r="B171" s="19" t="n"/>
      <c r="C171" s="21" t="n"/>
      <c r="D171" s="22">
        <f>IF(A171="","",IFERROR(VLOOKUP(C171,'الفئات'!$A$5:$B$12,2,0),0))</f>
        <v/>
      </c>
      <c r="E171" s="20" t="n"/>
      <c r="F171" s="22">
        <f>IF(A171="","",D171-N(E171))</f>
        <v/>
      </c>
      <c r="G171" s="23">
        <f>IF(A171="","",IF(F171&lt;=0,"مسدد",IF(N(E171)=0,"لم يسدد","جزئي")))</f>
        <v/>
      </c>
    </row>
    <row r="172">
      <c r="A172" s="21" t="n"/>
      <c r="B172" s="19" t="n"/>
      <c r="C172" s="21" t="n"/>
      <c r="D172" s="22">
        <f>IF(A172="","",IFERROR(VLOOKUP(C172,'الفئات'!$A$5:$B$12,2,0),0))</f>
        <v/>
      </c>
      <c r="E172" s="20" t="n"/>
      <c r="F172" s="22">
        <f>IF(A172="","",D172-N(E172))</f>
        <v/>
      </c>
      <c r="G172" s="23">
        <f>IF(A172="","",IF(F172&lt;=0,"مسدد",IF(N(E172)=0,"لم يسدد","جزئي")))</f>
        <v/>
      </c>
    </row>
    <row r="173">
      <c r="A173" s="21" t="n"/>
      <c r="B173" s="19" t="n"/>
      <c r="C173" s="21" t="n"/>
      <c r="D173" s="22">
        <f>IF(A173="","",IFERROR(VLOOKUP(C173,'الفئات'!$A$5:$B$12,2,0),0))</f>
        <v/>
      </c>
      <c r="E173" s="20" t="n"/>
      <c r="F173" s="22">
        <f>IF(A173="","",D173-N(E173))</f>
        <v/>
      </c>
      <c r="G173" s="23">
        <f>IF(A173="","",IF(F173&lt;=0,"مسدد",IF(N(E173)=0,"لم يسدد","جزئي")))</f>
        <v/>
      </c>
    </row>
    <row r="174">
      <c r="A174" s="21" t="n"/>
      <c r="B174" s="19" t="n"/>
      <c r="C174" s="21" t="n"/>
      <c r="D174" s="22">
        <f>IF(A174="","",IFERROR(VLOOKUP(C174,'الفئات'!$A$5:$B$12,2,0),0))</f>
        <v/>
      </c>
      <c r="E174" s="20" t="n"/>
      <c r="F174" s="22">
        <f>IF(A174="","",D174-N(E174))</f>
        <v/>
      </c>
      <c r="G174" s="23">
        <f>IF(A174="","",IF(F174&lt;=0,"مسدد",IF(N(E174)=0,"لم يسدد","جزئي")))</f>
        <v/>
      </c>
    </row>
    <row r="175">
      <c r="A175" s="21" t="n"/>
      <c r="B175" s="19" t="n"/>
      <c r="C175" s="21" t="n"/>
      <c r="D175" s="22">
        <f>IF(A175="","",IFERROR(VLOOKUP(C175,'الفئات'!$A$5:$B$12,2,0),0))</f>
        <v/>
      </c>
      <c r="E175" s="20" t="n"/>
      <c r="F175" s="22">
        <f>IF(A175="","",D175-N(E175))</f>
        <v/>
      </c>
      <c r="G175" s="23">
        <f>IF(A175="","",IF(F175&lt;=0,"مسدد",IF(N(E175)=0,"لم يسدد","جزئي")))</f>
        <v/>
      </c>
    </row>
    <row r="176">
      <c r="A176" s="21" t="n"/>
      <c r="B176" s="19" t="n"/>
      <c r="C176" s="21" t="n"/>
      <c r="D176" s="22">
        <f>IF(A176="","",IFERROR(VLOOKUP(C176,'الفئات'!$A$5:$B$12,2,0),0))</f>
        <v/>
      </c>
      <c r="E176" s="20" t="n"/>
      <c r="F176" s="22">
        <f>IF(A176="","",D176-N(E176))</f>
        <v/>
      </c>
      <c r="G176" s="23">
        <f>IF(A176="","",IF(F176&lt;=0,"مسدد",IF(N(E176)=0,"لم يسدد","جزئي")))</f>
        <v/>
      </c>
    </row>
    <row r="177">
      <c r="A177" s="21" t="n"/>
      <c r="B177" s="19" t="n"/>
      <c r="C177" s="21" t="n"/>
      <c r="D177" s="22">
        <f>IF(A177="","",IFERROR(VLOOKUP(C177,'الفئات'!$A$5:$B$12,2,0),0))</f>
        <v/>
      </c>
      <c r="E177" s="20" t="n"/>
      <c r="F177" s="22">
        <f>IF(A177="","",D177-N(E177))</f>
        <v/>
      </c>
      <c r="G177" s="23">
        <f>IF(A177="","",IF(F177&lt;=0,"مسدد",IF(N(E177)=0,"لم يسدد","جزئي")))</f>
        <v/>
      </c>
    </row>
    <row r="178">
      <c r="A178" s="21" t="n"/>
      <c r="B178" s="19" t="n"/>
      <c r="C178" s="21" t="n"/>
      <c r="D178" s="22">
        <f>IF(A178="","",IFERROR(VLOOKUP(C178,'الفئات'!$A$5:$B$12,2,0),0))</f>
        <v/>
      </c>
      <c r="E178" s="20" t="n"/>
      <c r="F178" s="22">
        <f>IF(A178="","",D178-N(E178))</f>
        <v/>
      </c>
      <c r="G178" s="23">
        <f>IF(A178="","",IF(F178&lt;=0,"مسدد",IF(N(E178)=0,"لم يسدد","جزئي")))</f>
        <v/>
      </c>
    </row>
    <row r="179">
      <c r="A179" s="21" t="n"/>
      <c r="B179" s="19" t="n"/>
      <c r="C179" s="21" t="n"/>
      <c r="D179" s="22">
        <f>IF(A179="","",IFERROR(VLOOKUP(C179,'الفئات'!$A$5:$B$12,2,0),0))</f>
        <v/>
      </c>
      <c r="E179" s="20" t="n"/>
      <c r="F179" s="22">
        <f>IF(A179="","",D179-N(E179))</f>
        <v/>
      </c>
      <c r="G179" s="23">
        <f>IF(A179="","",IF(F179&lt;=0,"مسدد",IF(N(E179)=0,"لم يسدد","جزئي")))</f>
        <v/>
      </c>
    </row>
    <row r="180">
      <c r="A180" s="21" t="n"/>
      <c r="B180" s="19" t="n"/>
      <c r="C180" s="21" t="n"/>
      <c r="D180" s="22">
        <f>IF(A180="","",IFERROR(VLOOKUP(C180,'الفئات'!$A$5:$B$12,2,0),0))</f>
        <v/>
      </c>
      <c r="E180" s="20" t="n"/>
      <c r="F180" s="22">
        <f>IF(A180="","",D180-N(E180))</f>
        <v/>
      </c>
      <c r="G180" s="23">
        <f>IF(A180="","",IF(F180&lt;=0,"مسدد",IF(N(E180)=0,"لم يسدد","جزئي")))</f>
        <v/>
      </c>
    </row>
    <row r="181">
      <c r="A181" s="21" t="n"/>
      <c r="B181" s="19" t="n"/>
      <c r="C181" s="21" t="n"/>
      <c r="D181" s="22">
        <f>IF(A181="","",IFERROR(VLOOKUP(C181,'الفئات'!$A$5:$B$12,2,0),0))</f>
        <v/>
      </c>
      <c r="E181" s="20" t="n"/>
      <c r="F181" s="22">
        <f>IF(A181="","",D181-N(E181))</f>
        <v/>
      </c>
      <c r="G181" s="23">
        <f>IF(A181="","",IF(F181&lt;=0,"مسدد",IF(N(E181)=0,"لم يسدد","جزئي")))</f>
        <v/>
      </c>
    </row>
    <row r="182">
      <c r="A182" s="21" t="n"/>
      <c r="B182" s="19" t="n"/>
      <c r="C182" s="21" t="n"/>
      <c r="D182" s="22">
        <f>IF(A182="","",IFERROR(VLOOKUP(C182,'الفئات'!$A$5:$B$12,2,0),0))</f>
        <v/>
      </c>
      <c r="E182" s="20" t="n"/>
      <c r="F182" s="22">
        <f>IF(A182="","",D182-N(E182))</f>
        <v/>
      </c>
      <c r="G182" s="23">
        <f>IF(A182="","",IF(F182&lt;=0,"مسدد",IF(N(E182)=0,"لم يسدد","جزئي")))</f>
        <v/>
      </c>
    </row>
    <row r="183">
      <c r="A183" s="21" t="n"/>
      <c r="B183" s="19" t="n"/>
      <c r="C183" s="21" t="n"/>
      <c r="D183" s="22">
        <f>IF(A183="","",IFERROR(VLOOKUP(C183,'الفئات'!$A$5:$B$12,2,0),0))</f>
        <v/>
      </c>
      <c r="E183" s="20" t="n"/>
      <c r="F183" s="22">
        <f>IF(A183="","",D183-N(E183))</f>
        <v/>
      </c>
      <c r="G183" s="23">
        <f>IF(A183="","",IF(F183&lt;=0,"مسدد",IF(N(E183)=0,"لم يسدد","جزئي")))</f>
        <v/>
      </c>
    </row>
    <row r="184">
      <c r="A184" s="21" t="n"/>
      <c r="B184" s="19" t="n"/>
      <c r="C184" s="21" t="n"/>
      <c r="D184" s="22">
        <f>IF(A184="","",IFERROR(VLOOKUP(C184,'الفئات'!$A$5:$B$12,2,0),0))</f>
        <v/>
      </c>
      <c r="E184" s="20" t="n"/>
      <c r="F184" s="22">
        <f>IF(A184="","",D184-N(E184))</f>
        <v/>
      </c>
      <c r="G184" s="23">
        <f>IF(A184="","",IF(F184&lt;=0,"مسدد",IF(N(E184)=0,"لم يسدد","جزئي")))</f>
        <v/>
      </c>
    </row>
    <row r="185">
      <c r="A185" s="21" t="n"/>
      <c r="B185" s="19" t="n"/>
      <c r="C185" s="21" t="n"/>
      <c r="D185" s="22">
        <f>IF(A185="","",IFERROR(VLOOKUP(C185,'الفئات'!$A$5:$B$12,2,0),0))</f>
        <v/>
      </c>
      <c r="E185" s="20" t="n"/>
      <c r="F185" s="22">
        <f>IF(A185="","",D185-N(E185))</f>
        <v/>
      </c>
      <c r="G185" s="23">
        <f>IF(A185="","",IF(F185&lt;=0,"مسدد",IF(N(E185)=0,"لم يسدد","جزئي")))</f>
        <v/>
      </c>
    </row>
    <row r="186">
      <c r="A186" s="21" t="n"/>
      <c r="B186" s="19" t="n"/>
      <c r="C186" s="21" t="n"/>
      <c r="D186" s="22">
        <f>IF(A186="","",IFERROR(VLOOKUP(C186,'الفئات'!$A$5:$B$12,2,0),0))</f>
        <v/>
      </c>
      <c r="E186" s="20" t="n"/>
      <c r="F186" s="22">
        <f>IF(A186="","",D186-N(E186))</f>
        <v/>
      </c>
      <c r="G186" s="23">
        <f>IF(A186="","",IF(F186&lt;=0,"مسدد",IF(N(E186)=0,"لم يسدد","جزئي")))</f>
        <v/>
      </c>
    </row>
    <row r="187">
      <c r="A187" s="21" t="n"/>
      <c r="B187" s="19" t="n"/>
      <c r="C187" s="21" t="n"/>
      <c r="D187" s="22">
        <f>IF(A187="","",IFERROR(VLOOKUP(C187,'الفئات'!$A$5:$B$12,2,0),0))</f>
        <v/>
      </c>
      <c r="E187" s="20" t="n"/>
      <c r="F187" s="22">
        <f>IF(A187="","",D187-N(E187))</f>
        <v/>
      </c>
      <c r="G187" s="23">
        <f>IF(A187="","",IF(F187&lt;=0,"مسدد",IF(N(E187)=0,"لم يسدد","جزئي")))</f>
        <v/>
      </c>
    </row>
    <row r="188">
      <c r="A188" s="21" t="n"/>
      <c r="B188" s="19" t="n"/>
      <c r="C188" s="21" t="n"/>
      <c r="D188" s="22">
        <f>IF(A188="","",IFERROR(VLOOKUP(C188,'الفئات'!$A$5:$B$12,2,0),0))</f>
        <v/>
      </c>
      <c r="E188" s="20" t="n"/>
      <c r="F188" s="22">
        <f>IF(A188="","",D188-N(E188))</f>
        <v/>
      </c>
      <c r="G188" s="23">
        <f>IF(A188="","",IF(F188&lt;=0,"مسدد",IF(N(E188)=0,"لم يسدد","جزئي")))</f>
        <v/>
      </c>
    </row>
    <row r="189">
      <c r="A189" s="21" t="n"/>
      <c r="B189" s="19" t="n"/>
      <c r="C189" s="21" t="n"/>
      <c r="D189" s="22">
        <f>IF(A189="","",IFERROR(VLOOKUP(C189,'الفئات'!$A$5:$B$12,2,0),0))</f>
        <v/>
      </c>
      <c r="E189" s="20" t="n"/>
      <c r="F189" s="22">
        <f>IF(A189="","",D189-N(E189))</f>
        <v/>
      </c>
      <c r="G189" s="23">
        <f>IF(A189="","",IF(F189&lt;=0,"مسدد",IF(N(E189)=0,"لم يسدد","جزئي")))</f>
        <v/>
      </c>
    </row>
    <row r="190">
      <c r="A190" s="21" t="n"/>
      <c r="B190" s="19" t="n"/>
      <c r="C190" s="21" t="n"/>
      <c r="D190" s="22">
        <f>IF(A190="","",IFERROR(VLOOKUP(C190,'الفئات'!$A$5:$B$12,2,0),0))</f>
        <v/>
      </c>
      <c r="E190" s="20" t="n"/>
      <c r="F190" s="22">
        <f>IF(A190="","",D190-N(E190))</f>
        <v/>
      </c>
      <c r="G190" s="23">
        <f>IF(A190="","",IF(F190&lt;=0,"مسدد",IF(N(E190)=0,"لم يسدد","جزئي")))</f>
        <v/>
      </c>
    </row>
    <row r="191">
      <c r="A191" s="21" t="n"/>
      <c r="B191" s="19" t="n"/>
      <c r="C191" s="21" t="n"/>
      <c r="D191" s="22">
        <f>IF(A191="","",IFERROR(VLOOKUP(C191,'الفئات'!$A$5:$B$12,2,0),0))</f>
        <v/>
      </c>
      <c r="E191" s="20" t="n"/>
      <c r="F191" s="22">
        <f>IF(A191="","",D191-N(E191))</f>
        <v/>
      </c>
      <c r="G191" s="23">
        <f>IF(A191="","",IF(F191&lt;=0,"مسدد",IF(N(E191)=0,"لم يسدد","جزئي")))</f>
        <v/>
      </c>
    </row>
    <row r="192">
      <c r="A192" s="21" t="n"/>
      <c r="B192" s="19" t="n"/>
      <c r="C192" s="21" t="n"/>
      <c r="D192" s="22">
        <f>IF(A192="","",IFERROR(VLOOKUP(C192,'الفئات'!$A$5:$B$12,2,0),0))</f>
        <v/>
      </c>
      <c r="E192" s="20" t="n"/>
      <c r="F192" s="22">
        <f>IF(A192="","",D192-N(E192))</f>
        <v/>
      </c>
      <c r="G192" s="23">
        <f>IF(A192="","",IF(F192&lt;=0,"مسدد",IF(N(E192)=0,"لم يسدد","جزئي")))</f>
        <v/>
      </c>
    </row>
    <row r="193">
      <c r="A193" s="21" t="n"/>
      <c r="B193" s="19" t="n"/>
      <c r="C193" s="21" t="n"/>
      <c r="D193" s="22">
        <f>IF(A193="","",IFERROR(VLOOKUP(C193,'الفئات'!$A$5:$B$12,2,0),0))</f>
        <v/>
      </c>
      <c r="E193" s="20" t="n"/>
      <c r="F193" s="22">
        <f>IF(A193="","",D193-N(E193))</f>
        <v/>
      </c>
      <c r="G193" s="23">
        <f>IF(A193="","",IF(F193&lt;=0,"مسدد",IF(N(E193)=0,"لم يسدد","جزئي")))</f>
        <v/>
      </c>
    </row>
    <row r="194">
      <c r="A194" s="21" t="n"/>
      <c r="B194" s="19" t="n"/>
      <c r="C194" s="21" t="n"/>
      <c r="D194" s="22">
        <f>IF(A194="","",IFERROR(VLOOKUP(C194,'الفئات'!$A$5:$B$12,2,0),0))</f>
        <v/>
      </c>
      <c r="E194" s="20" t="n"/>
      <c r="F194" s="22">
        <f>IF(A194="","",D194-N(E194))</f>
        <v/>
      </c>
      <c r="G194" s="23">
        <f>IF(A194="","",IF(F194&lt;=0,"مسدد",IF(N(E194)=0,"لم يسدد","جزئي")))</f>
        <v/>
      </c>
    </row>
    <row r="195">
      <c r="A195" s="21" t="n"/>
      <c r="B195" s="19" t="n"/>
      <c r="C195" s="21" t="n"/>
      <c r="D195" s="22">
        <f>IF(A195="","",IFERROR(VLOOKUP(C195,'الفئات'!$A$5:$B$12,2,0),0))</f>
        <v/>
      </c>
      <c r="E195" s="20" t="n"/>
      <c r="F195" s="22">
        <f>IF(A195="","",D195-N(E195))</f>
        <v/>
      </c>
      <c r="G195" s="23">
        <f>IF(A195="","",IF(F195&lt;=0,"مسدد",IF(N(E195)=0,"لم يسدد","جزئي")))</f>
        <v/>
      </c>
    </row>
    <row r="196">
      <c r="A196" s="21" t="n"/>
      <c r="B196" s="19" t="n"/>
      <c r="C196" s="21" t="n"/>
      <c r="D196" s="22">
        <f>IF(A196="","",IFERROR(VLOOKUP(C196,'الفئات'!$A$5:$B$12,2,0),0))</f>
        <v/>
      </c>
      <c r="E196" s="20" t="n"/>
      <c r="F196" s="22">
        <f>IF(A196="","",D196-N(E196))</f>
        <v/>
      </c>
      <c r="G196" s="23">
        <f>IF(A196="","",IF(F196&lt;=0,"مسدد",IF(N(E196)=0,"لم يسدد","جزئي")))</f>
        <v/>
      </c>
    </row>
    <row r="197">
      <c r="A197" s="21" t="n"/>
      <c r="B197" s="19" t="n"/>
      <c r="C197" s="21" t="n"/>
      <c r="D197" s="22">
        <f>IF(A197="","",IFERROR(VLOOKUP(C197,'الفئات'!$A$5:$B$12,2,0),0))</f>
        <v/>
      </c>
      <c r="E197" s="20" t="n"/>
      <c r="F197" s="22">
        <f>IF(A197="","",D197-N(E197))</f>
        <v/>
      </c>
      <c r="G197" s="23">
        <f>IF(A197="","",IF(F197&lt;=0,"مسدد",IF(N(E197)=0,"لم يسدد","جزئي")))</f>
        <v/>
      </c>
    </row>
    <row r="198">
      <c r="A198" s="21" t="n"/>
      <c r="B198" s="19" t="n"/>
      <c r="C198" s="21" t="n"/>
      <c r="D198" s="22">
        <f>IF(A198="","",IFERROR(VLOOKUP(C198,'الفئات'!$A$5:$B$12,2,0),0))</f>
        <v/>
      </c>
      <c r="E198" s="20" t="n"/>
      <c r="F198" s="22">
        <f>IF(A198="","",D198-N(E198))</f>
        <v/>
      </c>
      <c r="G198" s="23">
        <f>IF(A198="","",IF(F198&lt;=0,"مسدد",IF(N(E198)=0,"لم يسدد","جزئي")))</f>
        <v/>
      </c>
    </row>
    <row r="199">
      <c r="A199" s="21" t="n"/>
      <c r="B199" s="19" t="n"/>
      <c r="C199" s="21" t="n"/>
      <c r="D199" s="22">
        <f>IF(A199="","",IFERROR(VLOOKUP(C199,'الفئات'!$A$5:$B$12,2,0),0))</f>
        <v/>
      </c>
      <c r="E199" s="20" t="n"/>
      <c r="F199" s="22">
        <f>IF(A199="","",D199-N(E199))</f>
        <v/>
      </c>
      <c r="G199" s="23">
        <f>IF(A199="","",IF(F199&lt;=0,"مسدد",IF(N(E199)=0,"لم يسدد","جزئي")))</f>
        <v/>
      </c>
    </row>
    <row r="200">
      <c r="A200" s="21" t="n"/>
      <c r="B200" s="19" t="n"/>
      <c r="C200" s="21" t="n"/>
      <c r="D200" s="22">
        <f>IF(A200="","",IFERROR(VLOOKUP(C200,'الفئات'!$A$5:$B$12,2,0),0))</f>
        <v/>
      </c>
      <c r="E200" s="20" t="n"/>
      <c r="F200" s="22">
        <f>IF(A200="","",D200-N(E200))</f>
        <v/>
      </c>
      <c r="G200" s="23">
        <f>IF(A200="","",IF(F200&lt;=0,"مسدد",IF(N(E200)=0,"لم يسدد","جزئي")))</f>
        <v/>
      </c>
    </row>
    <row r="201">
      <c r="A201" s="21" t="n"/>
      <c r="B201" s="19" t="n"/>
      <c r="C201" s="21" t="n"/>
      <c r="D201" s="22">
        <f>IF(A201="","",IFERROR(VLOOKUP(C201,'الفئات'!$A$5:$B$12,2,0),0))</f>
        <v/>
      </c>
      <c r="E201" s="20" t="n"/>
      <c r="F201" s="22">
        <f>IF(A201="","",D201-N(E201))</f>
        <v/>
      </c>
      <c r="G201" s="23">
        <f>IF(A201="","",IF(F201&lt;=0,"مسدد",IF(N(E201)=0,"لم يسدد","جزئي")))</f>
        <v/>
      </c>
    </row>
    <row r="202">
      <c r="A202" s="21" t="n"/>
      <c r="B202" s="19" t="n"/>
      <c r="C202" s="21" t="n"/>
      <c r="D202" s="22">
        <f>IF(A202="","",IFERROR(VLOOKUP(C202,'الفئات'!$A$5:$B$12,2,0),0))</f>
        <v/>
      </c>
      <c r="E202" s="20" t="n"/>
      <c r="F202" s="22">
        <f>IF(A202="","",D202-N(E202))</f>
        <v/>
      </c>
      <c r="G202" s="23">
        <f>IF(A202="","",IF(F202&lt;=0,"مسدد",IF(N(E202)=0,"لم يسدد","جزئي")))</f>
        <v/>
      </c>
    </row>
    <row r="203">
      <c r="A203" s="21" t="n"/>
      <c r="B203" s="19" t="n"/>
      <c r="C203" s="21" t="n"/>
      <c r="D203" s="22">
        <f>IF(A203="","",IFERROR(VLOOKUP(C203,'الفئات'!$A$5:$B$12,2,0),0))</f>
        <v/>
      </c>
      <c r="E203" s="20" t="n"/>
      <c r="F203" s="22">
        <f>IF(A203="","",D203-N(E203))</f>
        <v/>
      </c>
      <c r="G203" s="23">
        <f>IF(A203="","",IF(F203&lt;=0,"مسدد",IF(N(E203)=0,"لم يسدد","جزئي")))</f>
        <v/>
      </c>
    </row>
    <row r="204">
      <c r="A204" s="21" t="n"/>
      <c r="B204" s="19" t="n"/>
      <c r="C204" s="21" t="n"/>
      <c r="D204" s="22">
        <f>IF(A204="","",IFERROR(VLOOKUP(C204,'الفئات'!$A$5:$B$12,2,0),0))</f>
        <v/>
      </c>
      <c r="E204" s="20" t="n"/>
      <c r="F204" s="22">
        <f>IF(A204="","",D204-N(E204))</f>
        <v/>
      </c>
      <c r="G204" s="23">
        <f>IF(A204="","",IF(F204&lt;=0,"مسدد",IF(N(E204)=0,"لم يسدد","جزئي")))</f>
        <v/>
      </c>
    </row>
    <row r="205">
      <c r="A205" s="24" t="n"/>
      <c r="B205" s="24" t="n"/>
      <c r="C205" s="25" t="inlineStr">
        <is>
          <t>الإجمالي</t>
        </is>
      </c>
      <c r="D205" s="26">
        <f>SUM(D5:D204)</f>
        <v/>
      </c>
      <c r="E205" s="26">
        <f>SUM(E5:E204)</f>
        <v/>
      </c>
      <c r="F205" s="26">
        <f>SUM(F5:F204)</f>
        <v/>
      </c>
      <c r="G205" s="24" t="n"/>
    </row>
  </sheetData>
  <sheetProtection selectLockedCells="0" selectUnlockedCells="0" sheet="1" objects="0" insertRows="1" insertHyperlinks="1" autoFilter="0" scenarios="0" formatColumns="0" deleteColumns="1" insertColumns="1" pivotTables="1" deleteRows="1" formatCells="0" formatRows="0" sort="0"/>
  <mergeCells count="2">
    <mergeCell ref="A2:G2"/>
    <mergeCell ref="A1:G1"/>
  </mergeCells>
  <conditionalFormatting sqref="G5:G204">
    <cfRule type="cellIs" priority="1" operator="equal" dxfId="0">
      <formula>"مسدد"</formula>
    </cfRule>
    <cfRule type="cellIs" priority="2" operator="equal" dxfId="1">
      <formula>"جزئي"</formula>
    </cfRule>
    <cfRule type="cellIs" priority="3" operator="equal" dxfId="2">
      <formula>"لم يسدد"</formula>
    </cfRule>
  </conditionalFormatting>
  <dataValidations count="1">
    <dataValidation sqref="C5:C204" showDropDown="0" showInputMessage="0" showErrorMessage="0" allowBlank="1" type="list">
      <formula1>"عضوية عاملة,عضوية تابعة,عضوية رياضية,عضوية مؤقتة سنوية"</formula1>
    </dataValidation>
  </dataValidations>
  <pageMargins left="0.75" right="0.75" top="1" bottom="1" header="0.5" footer="0.5"/>
  <pageSetup fitToHeight="0" fitToWidth="1"/>
</worksheet>
</file>

<file path=xl/worksheets/sheet5.xml><?xml version="1.0" encoding="utf-8"?>
<worksheet xmlns="http://schemas.openxmlformats.org/spreadsheetml/2006/main">
  <sheetPr>
    <outlinePr summaryBelow="1" summaryRight="1"/>
    <pageSetUpPr fitToPage="1"/>
  </sheetPr>
  <dimension ref="A1:F16"/>
  <sheetViews>
    <sheetView showGridLines="0" rightToLeft="1" workbookViewId="0">
      <selection activeCell="A1" sqref="A1"/>
    </sheetView>
  </sheetViews>
  <sheetFormatPr baseColWidth="8" defaultRowHeight="15"/>
  <cols>
    <col width="22" customWidth="1" min="1" max="1"/>
    <col width="10" customWidth="1" min="2" max="2"/>
    <col width="13" customWidth="1" min="3" max="3"/>
    <col width="13" customWidth="1" min="4" max="4"/>
    <col width="13" customWidth="1" min="5" max="5"/>
    <col width="11" customWidth="1" min="6" max="6"/>
  </cols>
  <sheetData>
    <row r="1" ht="30" customHeight="1">
      <c r="A1" s="15" t="inlineStr">
        <is>
          <t>ملخص التحصيل حسب الفئة</t>
        </is>
      </c>
      <c r="B1" s="16" t="n"/>
      <c r="C1" s="16" t="n"/>
      <c r="D1" s="16" t="n"/>
      <c r="E1" s="16" t="n"/>
      <c r="F1" s="16" t="n"/>
    </row>
    <row r="4" ht="30" customHeight="1">
      <c r="A4" s="18" t="inlineStr">
        <is>
          <t>الفئة</t>
        </is>
      </c>
      <c r="B4" s="18" t="inlineStr">
        <is>
          <t>الأعضاء</t>
        </is>
      </c>
      <c r="C4" s="18" t="inlineStr">
        <is>
          <t>المستحق</t>
        </is>
      </c>
      <c r="D4" s="18" t="inlineStr">
        <is>
          <t>المحصل</t>
        </is>
      </c>
      <c r="E4" s="18" t="inlineStr">
        <is>
          <t>المتبقي</t>
        </is>
      </c>
      <c r="F4" s="18" t="inlineStr">
        <is>
          <t>نسبة التحصيل</t>
        </is>
      </c>
    </row>
    <row r="5">
      <c r="A5" s="27">
        <f>IF('الفئات'!A5="","",'الفئات'!A5)</f>
        <v/>
      </c>
      <c r="B5" s="22">
        <f>IF(A5="","",COUNTIF('الأعضاء'!$C$5:$C$204,A5))</f>
        <v/>
      </c>
      <c r="C5" s="22">
        <f>IF(A5="","",SUMIF('الأعضاء'!$C$5:$C$204,A5,'الأعضاء'!$D$5:$D$204))</f>
        <v/>
      </c>
      <c r="D5" s="22">
        <f>IF(A5="","",SUMIF('الأعضاء'!$C$5:$C$204,A5,'الأعضاء'!$E$5:$E$204))</f>
        <v/>
      </c>
      <c r="E5" s="22">
        <f>IF(A5="","",C5-D5)</f>
        <v/>
      </c>
      <c r="F5" s="28">
        <f>IF(OR(A5="",N(C5)=0),"",D5/C5)</f>
        <v/>
      </c>
    </row>
    <row r="6">
      <c r="A6" s="27">
        <f>IF('الفئات'!A6="","",'الفئات'!A6)</f>
        <v/>
      </c>
      <c r="B6" s="22">
        <f>IF(A6="","",COUNTIF('الأعضاء'!$C$5:$C$204,A6))</f>
        <v/>
      </c>
      <c r="C6" s="22">
        <f>IF(A6="","",SUMIF('الأعضاء'!$C$5:$C$204,A6,'الأعضاء'!$D$5:$D$204))</f>
        <v/>
      </c>
      <c r="D6" s="22">
        <f>IF(A6="","",SUMIF('الأعضاء'!$C$5:$C$204,A6,'الأعضاء'!$E$5:$E$204))</f>
        <v/>
      </c>
      <c r="E6" s="22">
        <f>IF(A6="","",C6-D6)</f>
        <v/>
      </c>
      <c r="F6" s="28">
        <f>IF(OR(A6="",N(C6)=0),"",D6/C6)</f>
        <v/>
      </c>
    </row>
    <row r="7">
      <c r="A7" s="27">
        <f>IF('الفئات'!A7="","",'الفئات'!A7)</f>
        <v/>
      </c>
      <c r="B7" s="22">
        <f>IF(A7="","",COUNTIF('الأعضاء'!$C$5:$C$204,A7))</f>
        <v/>
      </c>
      <c r="C7" s="22">
        <f>IF(A7="","",SUMIF('الأعضاء'!$C$5:$C$204,A7,'الأعضاء'!$D$5:$D$204))</f>
        <v/>
      </c>
      <c r="D7" s="22">
        <f>IF(A7="","",SUMIF('الأعضاء'!$C$5:$C$204,A7,'الأعضاء'!$E$5:$E$204))</f>
        <v/>
      </c>
      <c r="E7" s="22">
        <f>IF(A7="","",C7-D7)</f>
        <v/>
      </c>
      <c r="F7" s="28">
        <f>IF(OR(A7="",N(C7)=0),"",D7/C7)</f>
        <v/>
      </c>
    </row>
    <row r="8">
      <c r="A8" s="27">
        <f>IF('الفئات'!A8="","",'الفئات'!A8)</f>
        <v/>
      </c>
      <c r="B8" s="22">
        <f>IF(A8="","",COUNTIF('الأعضاء'!$C$5:$C$204,A8))</f>
        <v/>
      </c>
      <c r="C8" s="22">
        <f>IF(A8="","",SUMIF('الأعضاء'!$C$5:$C$204,A8,'الأعضاء'!$D$5:$D$204))</f>
        <v/>
      </c>
      <c r="D8" s="22">
        <f>IF(A8="","",SUMIF('الأعضاء'!$C$5:$C$204,A8,'الأعضاء'!$E$5:$E$204))</f>
        <v/>
      </c>
      <c r="E8" s="22">
        <f>IF(A8="","",C8-D8)</f>
        <v/>
      </c>
      <c r="F8" s="28">
        <f>IF(OR(A8="",N(C8)=0),"",D8/C8)</f>
        <v/>
      </c>
    </row>
    <row r="9">
      <c r="A9" s="27">
        <f>IF('الفئات'!A9="","",'الفئات'!A9)</f>
        <v/>
      </c>
      <c r="B9" s="22">
        <f>IF(A9="","",COUNTIF('الأعضاء'!$C$5:$C$204,A9))</f>
        <v/>
      </c>
      <c r="C9" s="22">
        <f>IF(A9="","",SUMIF('الأعضاء'!$C$5:$C$204,A9,'الأعضاء'!$D$5:$D$204))</f>
        <v/>
      </c>
      <c r="D9" s="22">
        <f>IF(A9="","",SUMIF('الأعضاء'!$C$5:$C$204,A9,'الأعضاء'!$E$5:$E$204))</f>
        <v/>
      </c>
      <c r="E9" s="22">
        <f>IF(A9="","",C9-D9)</f>
        <v/>
      </c>
      <c r="F9" s="28">
        <f>IF(OR(A9="",N(C9)=0),"",D9/C9)</f>
        <v/>
      </c>
    </row>
    <row r="10">
      <c r="A10" s="27">
        <f>IF('الفئات'!A10="","",'الفئات'!A10)</f>
        <v/>
      </c>
      <c r="B10" s="22">
        <f>IF(A10="","",COUNTIF('الأعضاء'!$C$5:$C$204,A10))</f>
        <v/>
      </c>
      <c r="C10" s="22">
        <f>IF(A10="","",SUMIF('الأعضاء'!$C$5:$C$204,A10,'الأعضاء'!$D$5:$D$204))</f>
        <v/>
      </c>
      <c r="D10" s="22">
        <f>IF(A10="","",SUMIF('الأعضاء'!$C$5:$C$204,A10,'الأعضاء'!$E$5:$E$204))</f>
        <v/>
      </c>
      <c r="E10" s="22">
        <f>IF(A10="","",C10-D10)</f>
        <v/>
      </c>
      <c r="F10" s="28">
        <f>IF(OR(A10="",N(C10)=0),"",D10/C10)</f>
        <v/>
      </c>
    </row>
    <row r="11">
      <c r="A11" s="27">
        <f>IF('الفئات'!A11="","",'الفئات'!A11)</f>
        <v/>
      </c>
      <c r="B11" s="22">
        <f>IF(A11="","",COUNTIF('الأعضاء'!$C$5:$C$204,A11))</f>
        <v/>
      </c>
      <c r="C11" s="22">
        <f>IF(A11="","",SUMIF('الأعضاء'!$C$5:$C$204,A11,'الأعضاء'!$D$5:$D$204))</f>
        <v/>
      </c>
      <c r="D11" s="22">
        <f>IF(A11="","",SUMIF('الأعضاء'!$C$5:$C$204,A11,'الأعضاء'!$E$5:$E$204))</f>
        <v/>
      </c>
      <c r="E11" s="22">
        <f>IF(A11="","",C11-D11)</f>
        <v/>
      </c>
      <c r="F11" s="28">
        <f>IF(OR(A11="",N(C11)=0),"",D11/C11)</f>
        <v/>
      </c>
    </row>
    <row r="12">
      <c r="A12" s="27">
        <f>IF('الفئات'!A12="","",'الفئات'!A12)</f>
        <v/>
      </c>
      <c r="B12" s="22">
        <f>IF(A12="","",COUNTIF('الأعضاء'!$C$5:$C$204,A12))</f>
        <v/>
      </c>
      <c r="C12" s="22">
        <f>IF(A12="","",SUMIF('الأعضاء'!$C$5:$C$204,A12,'الأعضاء'!$D$5:$D$204))</f>
        <v/>
      </c>
      <c r="D12" s="22">
        <f>IF(A12="","",SUMIF('الأعضاء'!$C$5:$C$204,A12,'الأعضاء'!$E$5:$E$204))</f>
        <v/>
      </c>
      <c r="E12" s="22">
        <f>IF(A12="","",C12-D12)</f>
        <v/>
      </c>
      <c r="F12" s="28">
        <f>IF(OR(A12="",N(C12)=0),"",D12/C12)</f>
        <v/>
      </c>
    </row>
    <row r="13">
      <c r="A13" s="25" t="inlineStr">
        <is>
          <t>الإجمالي</t>
        </is>
      </c>
      <c r="B13" s="26">
        <f>SUM(B5:B12)</f>
        <v/>
      </c>
      <c r="C13" s="26">
        <f>SUM(C5:C12)</f>
        <v/>
      </c>
      <c r="D13" s="26">
        <f>SUM(D5:D12)</f>
        <v/>
      </c>
      <c r="E13" s="26">
        <f>SUM(E5:E12)</f>
        <v/>
      </c>
      <c r="F13" s="29">
        <f>IF(C13=0,"",D13/C13)</f>
        <v/>
      </c>
    </row>
    <row r="15">
      <c r="A15" s="30" t="inlineStr">
        <is>
          <t>أعضاء لم يسددوا</t>
        </is>
      </c>
      <c r="B15" s="22">
        <f>COUNTIF('الأعضاء'!G5:G204,"لم يسدد")</f>
        <v/>
      </c>
    </row>
    <row r="16">
      <c r="A16" s="30" t="inlineStr">
        <is>
          <t>أعضاء سددوا جزئيًا</t>
        </is>
      </c>
      <c r="B16" s="22">
        <f>COUNTIF('الأعضاء'!G5:G204,"جزئي")</f>
        <v/>
      </c>
    </row>
  </sheetData>
  <sheetProtection selectLockedCells="0" selectUnlockedCells="0" sheet="1" objects="0" insertRows="1" insertHyperlinks="1" autoFilter="0" scenarios="0" formatColumns="0" deleteColumns="1" insertColumns="1" pivotTables="1" deleteRows="1" formatCells="0" formatRows="0" sort="0"/>
  <mergeCells count="1">
    <mergeCell ref="A1:F1"/>
  </mergeCells>
  <pageMargins left="0.75" right="0.75" top="1" bottom="1" header="0.5" footer="0.5"/>
  <pageSetup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2026-10-30T04:46:23Z</dcterms:created>
  <dcterms:modified xmlns:dcterms="http://purl.org/dc/terms/" xmlns:xsi="http://www.w3.org/2001/XMLSchema-instance" xsi:type="dcterms:W3CDTF">2026-10-30T04:46:23Z</dcterms:modified>
</cp:coreProperties>
</file>