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شهر" sheetId="3" state="visible" r:id="rId3"/>
  </sheets>
  <definedNames>
    <definedName name="_xlnm.Print_Area" localSheetId="2">'الشهر'!$A$1:$C$32</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164" fontId="16" fillId="3" borderId="2" applyAlignment="1" pivotButton="0" quotePrefix="0" xfId="0">
      <alignment horizontal="center" vertical="center"/>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التكلفة</a:t>
            </a:r>
          </a:p>
        </rich>
      </tx>
    </title>
    <plotArea>
      <pieChart>
        <varyColors val="1"/>
        <ser>
          <idx val="0"/>
          <order val="0"/>
          <tx>
            <strRef>
              <f>'الشهر'!B24</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cat>
            <numRef>
              <f>'الشهر'!$A$25:$A$28</f>
            </numRef>
          </cat>
          <val>
            <numRef>
              <f>'الشهر'!$B$25:$B$28</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مزرعة الدجاج البياض</t>
        </is>
      </c>
    </row>
    <row r="2" ht="4" customHeight="1">
      <c r="A2" s="9" t="n"/>
    </row>
    <row r="4" ht="22" customHeight="1">
      <c r="B4" s="10" t="inlineStr">
        <is>
          <t>فكرة القالب</t>
        </is>
      </c>
    </row>
    <row r="5" ht="50" customHeight="1">
      <c r="A5" s="11" t="inlineStr">
        <is>
          <t>•</t>
        </is>
      </c>
      <c r="B5" s="12" t="inlineStr">
        <is>
          <t>لمزارع الدجاج البياض: من عدد الدجاج ونسبة الإنتاج والنفوق وكمية وسعر العلف ونسبة الكسر وسعر الكرتونة والأدوية والعمالة والطاقة وسعر شراء البولت ومدة الإنتاج، يحسب البيض المنتج والكراتين والإيراد والتكاليف واستهلاك قيمة القطيع وصافي الربح الشهري وتكلفة الكرتونة.</t>
        </is>
      </c>
    </row>
    <row r="6" ht="22" customHeight="1">
      <c r="B6" s="10" t="inlineStr">
        <is>
          <t>خطوات الاستخدام</t>
        </is>
      </c>
    </row>
    <row r="7" ht="18" customHeight="1">
      <c r="A7" s="11" t="inlineStr">
        <is>
          <t>•</t>
        </is>
      </c>
      <c r="B7" s="12" t="inlineStr">
        <is>
          <t>اكتب بيانات الشهر من سجل العنبر: العدد والإنتاج والنفوق والعلف، وأسعار العلف والبيع الحالية.</t>
        </is>
      </c>
    </row>
    <row r="8" ht="22" customHeight="1">
      <c r="B8" s="10" t="inlineStr">
        <is>
          <t>ملاحظات</t>
        </is>
      </c>
    </row>
    <row r="9" ht="50" customHeight="1">
      <c r="A9" s="11" t="inlineStr">
        <is>
          <t>•</t>
        </is>
      </c>
      <c r="B9" s="12" t="inlineStr">
        <is>
          <t>العلف أكبر بند في التكلفة؛ أي ارتفاع في سعر الطن يظهر مباشرة في تكلفة الكرتونة. نسبة الإنتاج تنخفض مع عمر القطيع، فحدّثها شهريًا. استهلاك القطيع = سعر البولت ÷ مدة الإنتاج ويُغطى منه شراء الدفعة التالية.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2"/>
  <sheetViews>
    <sheetView showGridLines="0" rightToLeft="1" workbookViewId="0">
      <selection activeCell="A1" sqref="A1"/>
    </sheetView>
  </sheetViews>
  <sheetFormatPr baseColWidth="8" defaultRowHeight="15"/>
  <cols>
    <col width="40" customWidth="1" min="1" max="1"/>
    <col width="16" customWidth="1" min="2" max="2"/>
    <col width="12" customWidth="1" min="3" max="3"/>
  </cols>
  <sheetData>
    <row r="1" ht="30" customHeight="1">
      <c r="A1" s="15" t="inlineStr">
        <is>
          <t>عنبر 5000 دجاجة بياض - نوفمبر 2026</t>
        </is>
      </c>
      <c r="B1" s="16" t="n"/>
      <c r="C1" s="16" t="n"/>
    </row>
    <row r="2" ht="30" customHeight="1">
      <c r="A2" s="17" t="inlineStr">
        <is>
          <t>الخلايا الصفراء للإدخال.</t>
        </is>
      </c>
    </row>
    <row r="3">
      <c r="A3" s="18" t="inlineStr">
        <is>
          <t>المدخلات</t>
        </is>
      </c>
    </row>
    <row r="4">
      <c r="A4" s="19" t="inlineStr">
        <is>
          <t>عدد الدجاج البياض أول الشهر</t>
        </is>
      </c>
      <c r="B4" s="20" t="n">
        <v>5000</v>
      </c>
    </row>
    <row r="5">
      <c r="A5" s="19" t="inlineStr">
        <is>
          <t>نسبة إنتاج البيض اليومية</t>
        </is>
      </c>
      <c r="B5" s="21" t="n">
        <v>0.82</v>
      </c>
    </row>
    <row r="6">
      <c r="A6" s="19" t="inlineStr">
        <is>
          <t>نسبة النفوق في الشهر</t>
        </is>
      </c>
      <c r="B6" s="21" t="n">
        <v>0.01</v>
      </c>
    </row>
    <row r="7">
      <c r="A7" s="19" t="inlineStr">
        <is>
          <t>علف الدجاجة يوميًا (جم)</t>
        </is>
      </c>
      <c r="B7" s="20" t="n">
        <v>115</v>
      </c>
    </row>
    <row r="8">
      <c r="A8" s="19" t="inlineStr">
        <is>
          <t>سعر طن العلف</t>
        </is>
      </c>
      <c r="B8" s="20" t="n">
        <v>21000</v>
      </c>
    </row>
    <row r="9">
      <c r="A9" s="19" t="inlineStr">
        <is>
          <t>بيض كسر وغير صالح للبيع</t>
        </is>
      </c>
      <c r="B9" s="21" t="n">
        <v>0.03</v>
      </c>
    </row>
    <row r="10">
      <c r="A10" s="19" t="inlineStr">
        <is>
          <t>سعر الكرتونة 30 بيضة (من المزرعة)</t>
        </is>
      </c>
      <c r="B10" s="22" t="n">
        <v>150</v>
      </c>
    </row>
    <row r="11">
      <c r="A11" s="19" t="inlineStr">
        <is>
          <t>أدوية وتحصينات شهريًا</t>
        </is>
      </c>
      <c r="B11" s="20" t="n">
        <v>6000</v>
      </c>
    </row>
    <row r="12">
      <c r="A12" s="19" t="inlineStr">
        <is>
          <t>عمالة شهرية</t>
        </is>
      </c>
      <c r="B12" s="20" t="n">
        <v>12000</v>
      </c>
    </row>
    <row r="13">
      <c r="A13" s="19" t="inlineStr">
        <is>
          <t>كهرباء ومياه وغاز</t>
        </is>
      </c>
      <c r="B13" s="20" t="n">
        <v>4500</v>
      </c>
    </row>
    <row r="14">
      <c r="A14" s="19" t="inlineStr">
        <is>
          <t>سعر شراء البولت للدجاجة</t>
        </is>
      </c>
      <c r="B14" s="20" t="n">
        <v>280</v>
      </c>
    </row>
    <row r="15">
      <c r="A15" s="19" t="inlineStr">
        <is>
          <t>مدة الإنتاج المتوقعة بالشهور</t>
        </is>
      </c>
      <c r="B15" s="20" t="n">
        <v>14</v>
      </c>
    </row>
    <row r="16">
      <c r="A16" s="19" t="inlineStr">
        <is>
          <t>إيراد بيع السبلة شهريًا</t>
        </is>
      </c>
      <c r="B16" s="20" t="n">
        <v>3000</v>
      </c>
    </row>
    <row r="17">
      <c r="A17" s="19" t="inlineStr">
        <is>
          <t>أيام الشهر</t>
        </is>
      </c>
      <c r="B17" s="20" t="n">
        <v>30</v>
      </c>
    </row>
    <row r="19">
      <c r="A19" s="18" t="inlineStr">
        <is>
          <t>النتائج</t>
        </is>
      </c>
      <c r="C19" s="23" t="inlineStr">
        <is>
          <t>النسبة</t>
        </is>
      </c>
    </row>
    <row r="20">
      <c r="A20" s="24" t="inlineStr">
        <is>
          <t>متوسط عدد الدجاج</t>
        </is>
      </c>
      <c r="B20" s="25">
        <f>B4*(1-B6/2)</f>
        <v/>
      </c>
    </row>
    <row r="21">
      <c r="A21" s="24" t="inlineStr">
        <is>
          <t>البيض المنتج</t>
        </is>
      </c>
      <c r="B21" s="25">
        <f>B20*B5*B17</f>
        <v/>
      </c>
    </row>
    <row r="22">
      <c r="A22" s="24" t="inlineStr">
        <is>
          <t>الكراتين الصالحة للبيع</t>
        </is>
      </c>
      <c r="B22" s="25">
        <f>B21*(1-B9)/30</f>
        <v/>
      </c>
    </row>
    <row r="23">
      <c r="A23" s="24" t="inlineStr">
        <is>
          <t>إيراد البيض</t>
        </is>
      </c>
      <c r="B23" s="25">
        <f>B22*B10</f>
        <v/>
      </c>
    </row>
    <row r="24">
      <c r="A24" s="24" t="inlineStr">
        <is>
          <t>إجمالي الإيراد</t>
        </is>
      </c>
      <c r="B24" s="25">
        <f>B23+B16</f>
        <v/>
      </c>
    </row>
    <row r="25">
      <c r="A25" s="24" t="inlineStr">
        <is>
          <t>العلف</t>
        </is>
      </c>
      <c r="B25" s="25">
        <f>B20*B7/1000000*B8*B17</f>
        <v/>
      </c>
      <c r="C25" s="26">
        <f>IF($B$29=0,"",B25/$B$29)</f>
        <v/>
      </c>
    </row>
    <row r="26">
      <c r="A26" s="24" t="inlineStr">
        <is>
          <t>أدوية وتحصينات</t>
        </is>
      </c>
      <c r="B26" s="25">
        <f>B11</f>
        <v/>
      </c>
      <c r="C26" s="26">
        <f>IF($B$29=0,"",B26/$B$29)</f>
        <v/>
      </c>
    </row>
    <row r="27">
      <c r="A27" s="24" t="inlineStr">
        <is>
          <t>عمالة وكهرباء</t>
        </is>
      </c>
      <c r="B27" s="25">
        <f>B12+B13</f>
        <v/>
      </c>
      <c r="C27" s="26">
        <f>IF($B$29=0,"",B27/$B$29)</f>
        <v/>
      </c>
    </row>
    <row r="28">
      <c r="A28" s="24" t="inlineStr">
        <is>
          <t>استهلاك قيمة القطيع</t>
        </is>
      </c>
      <c r="B28" s="25">
        <f>IF(B15=0,0,B4*B14/B15)</f>
        <v/>
      </c>
      <c r="C28" s="26">
        <f>IF($B$29=0,"",B28/$B$29)</f>
        <v/>
      </c>
    </row>
    <row r="29">
      <c r="A29" s="19" t="inlineStr">
        <is>
          <t>إجمالي التكلفة</t>
        </is>
      </c>
      <c r="B29" s="27">
        <f>SUM(B25:B28)</f>
        <v/>
      </c>
    </row>
    <row r="30">
      <c r="A30" s="19" t="inlineStr">
        <is>
          <t>صافي الربح الشهري</t>
        </is>
      </c>
      <c r="B30" s="27">
        <f>B24-B29</f>
        <v/>
      </c>
    </row>
    <row r="31">
      <c r="A31" s="24" t="inlineStr">
        <is>
          <t>تكلفة الكرتونة</t>
        </is>
      </c>
      <c r="B31" s="28">
        <f>IF(B22=0,"",B29/B22)</f>
        <v/>
      </c>
    </row>
    <row r="32">
      <c r="A32" s="24" t="inlineStr">
        <is>
          <t>هامش الربح</t>
        </is>
      </c>
      <c r="B32" s="26">
        <f>IF(B24=0,"",B30/B24)</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19:B19"/>
    <mergeCell ref="A3:C3"/>
    <mergeCell ref="A2:C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2026-10-30T04:46:24Z</dcterms:created>
  <dcterms:modified xmlns:dcterms="http://purl.org/dc/terms/" xmlns:xsi="http://www.w3.org/2001/XMLSchema-instance" xsi:type="dcterms:W3CDTF">2026-10-30T04:46:24Z</dcterms:modified>
</cp:coreProperties>
</file>