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نتجات" sheetId="3" state="visible" r:id="rId3"/>
  </sheets>
  <definedNames>
    <definedName name="_xlnm.Print_Area" localSheetId="2">'المنتجات'!$A$1:$M$28</definedName>
  </definedNames>
  <calcPr calcId="124519" fullCalcOnLoad="1"/>
</workbook>
</file>

<file path=xl/styles.xml><?xml version="1.0" encoding="utf-8"?>
<styleSheet xmlns="http://schemas.openxmlformats.org/spreadsheetml/2006/main">
  <numFmts count="3">
    <numFmt numFmtId="164" formatCode="0.0%"/>
    <numFmt numFmtId="165" formatCode="#,##0;[Red]-#,##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6"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165" fontId="16" fillId="5" borderId="6" applyAlignment="1" pivotButton="0" quotePrefix="0" xfId="0">
      <alignment horizontal="center" vertical="center"/>
    </xf>
    <xf numFmtId="0" fontId="10" fillId="0" borderId="2" applyAlignment="1" pivotButton="0" quotePrefix="0" xfId="0">
      <alignment horizontal="right" vertical="center" wrapText="1"/>
    </xf>
    <xf numFmtId="165" fontId="15"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ربح القطعة في مشروع الطباعة حسب الطلب</t>
        </is>
      </c>
    </row>
    <row r="2" ht="4" customHeight="1">
      <c r="A2" s="9" t="n"/>
    </row>
    <row r="4" ht="22" customHeight="1">
      <c r="B4" s="10" t="inlineStr">
        <is>
          <t>فكرة القالب</t>
        </is>
      </c>
    </row>
    <row r="5" ht="50" customHeight="1">
      <c r="A5" s="11" t="inlineStr">
        <is>
          <t>•</t>
        </is>
      </c>
      <c r="B5" s="12" t="inlineStr">
        <is>
          <t>لمشروعات الطباعة على التيشيرتات والمجات والهدايا التي تبيع أونلاين: لكل منتج تكلفة الخام والطباعة والتغليف وسعر البيع وعمولة المنصة ودعم الشحن والكمية الشهرية، مع رسوم الدفع ونسبة المرتجع وتكلفة الإعلان للطلب، فيحسب ربح القطعة والهامش والربح الشهري وصافي الربح بعد المصروفات الثابتة.</t>
        </is>
      </c>
    </row>
    <row r="6" ht="22" customHeight="1">
      <c r="B6" s="10" t="inlineStr">
        <is>
          <t>خطوات الاستخدام</t>
        </is>
      </c>
    </row>
    <row r="7" ht="18" customHeight="1">
      <c r="A7" s="11" t="inlineStr">
        <is>
          <t>•</t>
        </is>
      </c>
      <c r="B7" s="12" t="inlineStr">
        <is>
          <t>اكتب رسوم الدفع الإلكتروني ونسبة المرتجع وتكلفة الإعلان للطلب أعلى الورقة، ثم بيانات كل منتج.</t>
        </is>
      </c>
    </row>
    <row r="8" ht="22" customHeight="1">
      <c r="B8" s="10" t="inlineStr">
        <is>
          <t>ملاحظات</t>
        </is>
      </c>
    </row>
    <row r="9" ht="34" customHeight="1">
      <c r="A9" s="11" t="inlineStr">
        <is>
          <t>•</t>
        </is>
      </c>
      <c r="B9" s="12" t="inlineStr">
        <is>
          <t>تكلفة المرتجع هنا = نسبة المرتجع × (تكلفة القطعة + الشحن) لأن المطبوع حسب الطلب لا يُعاد بيعه غالبًا. تكلفة الإعلان للطلب = ميزانية الإعلانات ÷ عدد الطلبات.</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M28"/>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8" customWidth="1" min="2" max="2"/>
    <col width="8" customWidth="1" min="3" max="3"/>
    <col width="8" customWidth="1" min="4" max="4"/>
    <col width="9" customWidth="1" min="5" max="5"/>
    <col width="9" customWidth="1" min="6" max="6"/>
    <col width="9" customWidth="1" min="7" max="7"/>
    <col width="8" customWidth="1" min="8" max="8"/>
    <col width="9" customWidth="1" min="9" max="9"/>
    <col width="9" customWidth="1" min="10" max="10"/>
    <col width="9" customWidth="1" min="11" max="11"/>
    <col width="8" customWidth="1" min="12" max="12"/>
    <col width="11" customWidth="1" min="13" max="13"/>
  </cols>
  <sheetData>
    <row r="1" ht="30" customHeight="1">
      <c r="A1" s="15" t="inlineStr">
        <is>
          <t>متجر الطباعة حسب الطلب - نوفمبر 2026</t>
        </is>
      </c>
      <c r="B1" s="16" t="n"/>
      <c r="C1" s="16" t="n"/>
      <c r="D1" s="16" t="n"/>
      <c r="E1" s="16" t="n"/>
      <c r="F1" s="16" t="n"/>
      <c r="G1" s="16" t="n"/>
      <c r="H1" s="16" t="n"/>
      <c r="I1" s="16" t="n"/>
      <c r="J1" s="16" t="n"/>
      <c r="K1" s="16" t="n"/>
      <c r="L1" s="16" t="n"/>
      <c r="M1" s="16" t="n"/>
    </row>
    <row r="2" ht="30" customHeight="1">
      <c r="A2" s="17" t="inlineStr">
        <is>
          <t>الخلايا الصفراء للإدخال.</t>
        </is>
      </c>
    </row>
    <row r="3">
      <c r="A3" s="18" t="inlineStr">
        <is>
          <t>رسوم الدفع</t>
        </is>
      </c>
      <c r="B3" s="19" t="n">
        <v>0.025</v>
      </c>
      <c r="C3" s="18" t="inlineStr">
        <is>
          <t>نسبة المرتجع</t>
        </is>
      </c>
      <c r="D3" s="20" t="n"/>
      <c r="E3" s="19" t="n">
        <v>0.06</v>
      </c>
      <c r="F3" s="18" t="inlineStr">
        <is>
          <t>إعلان للطلب</t>
        </is>
      </c>
      <c r="G3" s="20" t="n"/>
      <c r="H3" s="21" t="n">
        <v>18</v>
      </c>
    </row>
    <row r="5" ht="36" customHeight="1">
      <c r="A5" s="22" t="inlineStr">
        <is>
          <t>المنتج</t>
        </is>
      </c>
      <c r="B5" s="22" t="inlineStr">
        <is>
          <t>الخام</t>
        </is>
      </c>
      <c r="C5" s="22" t="inlineStr">
        <is>
          <t>الطباعة</t>
        </is>
      </c>
      <c r="D5" s="22" t="inlineStr">
        <is>
          <t>التغليف</t>
        </is>
      </c>
      <c r="E5" s="22" t="inlineStr">
        <is>
          <t>سعر البيع</t>
        </is>
      </c>
      <c r="F5" s="22" t="inlineStr">
        <is>
          <t>عمولة المنصة</t>
        </is>
      </c>
      <c r="G5" s="22" t="inlineStr">
        <is>
          <t>دعم الشحن</t>
        </is>
      </c>
      <c r="H5" s="22" t="inlineStr">
        <is>
          <t>الكمية</t>
        </is>
      </c>
      <c r="I5" s="22" t="inlineStr">
        <is>
          <t>العمولات</t>
        </is>
      </c>
      <c r="J5" s="22" t="inlineStr">
        <is>
          <t>المرتجع</t>
        </is>
      </c>
      <c r="K5" s="22" t="inlineStr">
        <is>
          <t>ربح القطعة</t>
        </is>
      </c>
      <c r="L5" s="22" t="inlineStr">
        <is>
          <t>الهامش</t>
        </is>
      </c>
      <c r="M5" s="22" t="inlineStr">
        <is>
          <t>الربح الشهري</t>
        </is>
      </c>
    </row>
    <row r="6">
      <c r="A6" s="23" t="inlineStr">
        <is>
          <t>تيشيرت قطن طباعة DTF</t>
        </is>
      </c>
      <c r="B6" s="24" t="n">
        <v>120</v>
      </c>
      <c r="C6" s="24" t="n">
        <v>45</v>
      </c>
      <c r="D6" s="24" t="n">
        <v>8</v>
      </c>
      <c r="E6" s="24" t="n">
        <v>349</v>
      </c>
      <c r="F6" s="19" t="n">
        <v>0.12</v>
      </c>
      <c r="G6" s="24" t="n">
        <v>20</v>
      </c>
      <c r="H6" s="21" t="n">
        <v>220</v>
      </c>
      <c r="I6" s="25">
        <f>IF(A6="","",N(E6)*(N(F6)+$B$3))</f>
        <v/>
      </c>
      <c r="J6" s="25">
        <f>IF(A6="","",$E$3*(N(B6)+N(C6)+N(D6)+N(G6)))</f>
        <v/>
      </c>
      <c r="K6" s="25">
        <f>IF(A6="","",N(E6)-N(B6)-N(C6)-N(D6)-N(G6)-I6-J6-$H$3)</f>
        <v/>
      </c>
      <c r="L6" s="26">
        <f>IF(OR(A6="",N(E6)=0),"",K6/E6)</f>
        <v/>
      </c>
      <c r="M6" s="27">
        <f>IF(A6="","",K6*N(H6))</f>
        <v/>
      </c>
    </row>
    <row r="7">
      <c r="A7" s="23" t="inlineStr">
        <is>
          <t>هودي شتوي طباعة</t>
        </is>
      </c>
      <c r="B7" s="24" t="n">
        <v>290</v>
      </c>
      <c r="C7" s="24" t="n">
        <v>60</v>
      </c>
      <c r="D7" s="24" t="n">
        <v>12</v>
      </c>
      <c r="E7" s="24" t="n">
        <v>699</v>
      </c>
      <c r="F7" s="19" t="n">
        <v>0.12</v>
      </c>
      <c r="G7" s="24" t="n">
        <v>25</v>
      </c>
      <c r="H7" s="21" t="n">
        <v>90</v>
      </c>
      <c r="I7" s="25">
        <f>IF(A7="","",N(E7)*(N(F7)+$B$3))</f>
        <v/>
      </c>
      <c r="J7" s="25">
        <f>IF(A7="","",$E$3*(N(B7)+N(C7)+N(D7)+N(G7)))</f>
        <v/>
      </c>
      <c r="K7" s="25">
        <f>IF(A7="","",N(E7)-N(B7)-N(C7)-N(D7)-N(G7)-I7-J7-$H$3)</f>
        <v/>
      </c>
      <c r="L7" s="26">
        <f>IF(OR(A7="",N(E7)=0),"",K7/E7)</f>
        <v/>
      </c>
      <c r="M7" s="27">
        <f>IF(A7="","",K7*N(H7))</f>
        <v/>
      </c>
    </row>
    <row r="8">
      <c r="A8" s="23" t="inlineStr">
        <is>
          <t>مج سيراميك طباعة</t>
        </is>
      </c>
      <c r="B8" s="24" t="n">
        <v>55</v>
      </c>
      <c r="C8" s="24" t="n">
        <v>20</v>
      </c>
      <c r="D8" s="24" t="n">
        <v>10</v>
      </c>
      <c r="E8" s="24" t="n">
        <v>179</v>
      </c>
      <c r="F8" s="19" t="n">
        <v>0.15</v>
      </c>
      <c r="G8" s="24" t="n">
        <v>15</v>
      </c>
      <c r="H8" s="21" t="n">
        <v>140</v>
      </c>
      <c r="I8" s="25">
        <f>IF(A8="","",N(E8)*(N(F8)+$B$3))</f>
        <v/>
      </c>
      <c r="J8" s="25">
        <f>IF(A8="","",$E$3*(N(B8)+N(C8)+N(D8)+N(G8)))</f>
        <v/>
      </c>
      <c r="K8" s="25">
        <f>IF(A8="","",N(E8)-N(B8)-N(C8)-N(D8)-N(G8)-I8-J8-$H$3)</f>
        <v/>
      </c>
      <c r="L8" s="26">
        <f>IF(OR(A8="",N(E8)=0),"",K8/E8)</f>
        <v/>
      </c>
      <c r="M8" s="27">
        <f>IF(A8="","",K8*N(H8))</f>
        <v/>
      </c>
    </row>
    <row r="9">
      <c r="A9" s="23" t="inlineStr">
        <is>
          <t>كاب مطرز</t>
        </is>
      </c>
      <c r="B9" s="24" t="n">
        <v>70</v>
      </c>
      <c r="C9" s="24" t="n">
        <v>35</v>
      </c>
      <c r="D9" s="24" t="n">
        <v>6</v>
      </c>
      <c r="E9" s="24" t="n">
        <v>249</v>
      </c>
      <c r="F9" s="19" t="n">
        <v>0.12</v>
      </c>
      <c r="G9" s="24" t="n">
        <v>15</v>
      </c>
      <c r="H9" s="21" t="n">
        <v>60</v>
      </c>
      <c r="I9" s="25">
        <f>IF(A9="","",N(E9)*(N(F9)+$B$3))</f>
        <v/>
      </c>
      <c r="J9" s="25">
        <f>IF(A9="","",$E$3*(N(B9)+N(C9)+N(D9)+N(G9)))</f>
        <v/>
      </c>
      <c r="K9" s="25">
        <f>IF(A9="","",N(E9)-N(B9)-N(C9)-N(D9)-N(G9)-I9-J9-$H$3)</f>
        <v/>
      </c>
      <c r="L9" s="26">
        <f>IF(OR(A9="",N(E9)=0),"",K9/E9)</f>
        <v/>
      </c>
      <c r="M9" s="27">
        <f>IF(A9="","",K9*N(H9))</f>
        <v/>
      </c>
    </row>
    <row r="10">
      <c r="A10" s="23" t="inlineStr">
        <is>
          <t>شنطة قماش طباعة</t>
        </is>
      </c>
      <c r="B10" s="24" t="n">
        <v>45</v>
      </c>
      <c r="C10" s="24" t="n">
        <v>25</v>
      </c>
      <c r="D10" s="24" t="n">
        <v>5</v>
      </c>
      <c r="E10" s="24" t="n">
        <v>159</v>
      </c>
      <c r="F10" s="19" t="n">
        <v>0.15</v>
      </c>
      <c r="G10" s="24" t="n">
        <v>15</v>
      </c>
      <c r="H10" s="21" t="n">
        <v>80</v>
      </c>
      <c r="I10" s="25">
        <f>IF(A10="","",N(E10)*(N(F10)+$B$3))</f>
        <v/>
      </c>
      <c r="J10" s="25">
        <f>IF(A10="","",$E$3*(N(B10)+N(C10)+N(D10)+N(G10)))</f>
        <v/>
      </c>
      <c r="K10" s="25">
        <f>IF(A10="","",N(E10)-N(B10)-N(C10)-N(D10)-N(G10)-I10-J10-$H$3)</f>
        <v/>
      </c>
      <c r="L10" s="26">
        <f>IF(OR(A10="",N(E10)=0),"",K10/E10)</f>
        <v/>
      </c>
      <c r="M10" s="27">
        <f>IF(A10="","",K10*N(H10))</f>
        <v/>
      </c>
    </row>
    <row r="11">
      <c r="A11" s="23" t="n"/>
      <c r="B11" s="24" t="n"/>
      <c r="C11" s="24" t="n"/>
      <c r="D11" s="24" t="n"/>
      <c r="E11" s="24" t="n"/>
      <c r="F11" s="19" t="n"/>
      <c r="G11" s="24" t="n"/>
      <c r="H11" s="21" t="n"/>
      <c r="I11" s="25">
        <f>IF(A11="","",N(E11)*(N(F11)+$B$3))</f>
        <v/>
      </c>
      <c r="J11" s="25">
        <f>IF(A11="","",$E$3*(N(B11)+N(C11)+N(D11)+N(G11)))</f>
        <v/>
      </c>
      <c r="K11" s="25">
        <f>IF(A11="","",N(E11)-N(B11)-N(C11)-N(D11)-N(G11)-I11-J11-$H$3)</f>
        <v/>
      </c>
      <c r="L11" s="26">
        <f>IF(OR(A11="",N(E11)=0),"",K11/E11)</f>
        <v/>
      </c>
      <c r="M11" s="27">
        <f>IF(A11="","",K11*N(H11))</f>
        <v/>
      </c>
    </row>
    <row r="12">
      <c r="A12" s="23" t="n"/>
      <c r="B12" s="24" t="n"/>
      <c r="C12" s="24" t="n"/>
      <c r="D12" s="24" t="n"/>
      <c r="E12" s="24" t="n"/>
      <c r="F12" s="19" t="n"/>
      <c r="G12" s="24" t="n"/>
      <c r="H12" s="21" t="n"/>
      <c r="I12" s="25">
        <f>IF(A12="","",N(E12)*(N(F12)+$B$3))</f>
        <v/>
      </c>
      <c r="J12" s="25">
        <f>IF(A12="","",$E$3*(N(B12)+N(C12)+N(D12)+N(G12)))</f>
        <v/>
      </c>
      <c r="K12" s="25">
        <f>IF(A12="","",N(E12)-N(B12)-N(C12)-N(D12)-N(G12)-I12-J12-$H$3)</f>
        <v/>
      </c>
      <c r="L12" s="26">
        <f>IF(OR(A12="",N(E12)=0),"",K12/E12)</f>
        <v/>
      </c>
      <c r="M12" s="27">
        <f>IF(A12="","",K12*N(H12))</f>
        <v/>
      </c>
    </row>
    <row r="13">
      <c r="A13" s="23" t="n"/>
      <c r="B13" s="24" t="n"/>
      <c r="C13" s="24" t="n"/>
      <c r="D13" s="24" t="n"/>
      <c r="E13" s="24" t="n"/>
      <c r="F13" s="19" t="n"/>
      <c r="G13" s="24" t="n"/>
      <c r="H13" s="21" t="n"/>
      <c r="I13" s="25">
        <f>IF(A13="","",N(E13)*(N(F13)+$B$3))</f>
        <v/>
      </c>
      <c r="J13" s="25">
        <f>IF(A13="","",$E$3*(N(B13)+N(C13)+N(D13)+N(G13)))</f>
        <v/>
      </c>
      <c r="K13" s="25">
        <f>IF(A13="","",N(E13)-N(B13)-N(C13)-N(D13)-N(G13)-I13-J13-$H$3)</f>
        <v/>
      </c>
      <c r="L13" s="26">
        <f>IF(OR(A13="",N(E13)=0),"",K13/E13)</f>
        <v/>
      </c>
      <c r="M13" s="27">
        <f>IF(A13="","",K13*N(H13))</f>
        <v/>
      </c>
    </row>
    <row r="14">
      <c r="A14" s="23" t="n"/>
      <c r="B14" s="24" t="n"/>
      <c r="C14" s="24" t="n"/>
      <c r="D14" s="24" t="n"/>
      <c r="E14" s="24" t="n"/>
      <c r="F14" s="19" t="n"/>
      <c r="G14" s="24" t="n"/>
      <c r="H14" s="21" t="n"/>
      <c r="I14" s="25">
        <f>IF(A14="","",N(E14)*(N(F14)+$B$3))</f>
        <v/>
      </c>
      <c r="J14" s="25">
        <f>IF(A14="","",$E$3*(N(B14)+N(C14)+N(D14)+N(G14)))</f>
        <v/>
      </c>
      <c r="K14" s="25">
        <f>IF(A14="","",N(E14)-N(B14)-N(C14)-N(D14)-N(G14)-I14-J14-$H$3)</f>
        <v/>
      </c>
      <c r="L14" s="26">
        <f>IF(OR(A14="",N(E14)=0),"",K14/E14)</f>
        <v/>
      </c>
      <c r="M14" s="27">
        <f>IF(A14="","",K14*N(H14))</f>
        <v/>
      </c>
    </row>
    <row r="15">
      <c r="A15" s="23" t="n"/>
      <c r="B15" s="24" t="n"/>
      <c r="C15" s="24" t="n"/>
      <c r="D15" s="24" t="n"/>
      <c r="E15" s="24" t="n"/>
      <c r="F15" s="19" t="n"/>
      <c r="G15" s="24" t="n"/>
      <c r="H15" s="21" t="n"/>
      <c r="I15" s="25">
        <f>IF(A15="","",N(E15)*(N(F15)+$B$3))</f>
        <v/>
      </c>
      <c r="J15" s="25">
        <f>IF(A15="","",$E$3*(N(B15)+N(C15)+N(D15)+N(G15)))</f>
        <v/>
      </c>
      <c r="K15" s="25">
        <f>IF(A15="","",N(E15)-N(B15)-N(C15)-N(D15)-N(G15)-I15-J15-$H$3)</f>
        <v/>
      </c>
      <c r="L15" s="26">
        <f>IF(OR(A15="",N(E15)=0),"",K15/E15)</f>
        <v/>
      </c>
      <c r="M15" s="27">
        <f>IF(A15="","",K15*N(H15))</f>
        <v/>
      </c>
    </row>
    <row r="16">
      <c r="A16" s="23" t="n"/>
      <c r="B16" s="24" t="n"/>
      <c r="C16" s="24" t="n"/>
      <c r="D16" s="24" t="n"/>
      <c r="E16" s="24" t="n"/>
      <c r="F16" s="19" t="n"/>
      <c r="G16" s="24" t="n"/>
      <c r="H16" s="21" t="n"/>
      <c r="I16" s="25">
        <f>IF(A16="","",N(E16)*(N(F16)+$B$3))</f>
        <v/>
      </c>
      <c r="J16" s="25">
        <f>IF(A16="","",$E$3*(N(B16)+N(C16)+N(D16)+N(G16)))</f>
        <v/>
      </c>
      <c r="K16" s="25">
        <f>IF(A16="","",N(E16)-N(B16)-N(C16)-N(D16)-N(G16)-I16-J16-$H$3)</f>
        <v/>
      </c>
      <c r="L16" s="26">
        <f>IF(OR(A16="",N(E16)=0),"",K16/E16)</f>
        <v/>
      </c>
      <c r="M16" s="27">
        <f>IF(A16="","",K16*N(H16))</f>
        <v/>
      </c>
    </row>
    <row r="17">
      <c r="A17" s="23" t="n"/>
      <c r="B17" s="24" t="n"/>
      <c r="C17" s="24" t="n"/>
      <c r="D17" s="24" t="n"/>
      <c r="E17" s="24" t="n"/>
      <c r="F17" s="19" t="n"/>
      <c r="G17" s="24" t="n"/>
      <c r="H17" s="21" t="n"/>
      <c r="I17" s="25">
        <f>IF(A17="","",N(E17)*(N(F17)+$B$3))</f>
        <v/>
      </c>
      <c r="J17" s="25">
        <f>IF(A17="","",$E$3*(N(B17)+N(C17)+N(D17)+N(G17)))</f>
        <v/>
      </c>
      <c r="K17" s="25">
        <f>IF(A17="","",N(E17)-N(B17)-N(C17)-N(D17)-N(G17)-I17-J17-$H$3)</f>
        <v/>
      </c>
      <c r="L17" s="26">
        <f>IF(OR(A17="",N(E17)=0),"",K17/E17)</f>
        <v/>
      </c>
      <c r="M17" s="27">
        <f>IF(A17="","",K17*N(H17))</f>
        <v/>
      </c>
    </row>
    <row r="18">
      <c r="A18" s="23" t="n"/>
      <c r="B18" s="24" t="n"/>
      <c r="C18" s="24" t="n"/>
      <c r="D18" s="24" t="n"/>
      <c r="E18" s="24" t="n"/>
      <c r="F18" s="19" t="n"/>
      <c r="G18" s="24" t="n"/>
      <c r="H18" s="21" t="n"/>
      <c r="I18" s="25">
        <f>IF(A18="","",N(E18)*(N(F18)+$B$3))</f>
        <v/>
      </c>
      <c r="J18" s="25">
        <f>IF(A18="","",$E$3*(N(B18)+N(C18)+N(D18)+N(G18)))</f>
        <v/>
      </c>
      <c r="K18" s="25">
        <f>IF(A18="","",N(E18)-N(B18)-N(C18)-N(D18)-N(G18)-I18-J18-$H$3)</f>
        <v/>
      </c>
      <c r="L18" s="26">
        <f>IF(OR(A18="",N(E18)=0),"",K18/E18)</f>
        <v/>
      </c>
      <c r="M18" s="27">
        <f>IF(A18="","",K18*N(H18))</f>
        <v/>
      </c>
    </row>
    <row r="19">
      <c r="A19" s="23" t="n"/>
      <c r="B19" s="24" t="n"/>
      <c r="C19" s="24" t="n"/>
      <c r="D19" s="24" t="n"/>
      <c r="E19" s="24" t="n"/>
      <c r="F19" s="19" t="n"/>
      <c r="G19" s="24" t="n"/>
      <c r="H19" s="21" t="n"/>
      <c r="I19" s="25">
        <f>IF(A19="","",N(E19)*(N(F19)+$B$3))</f>
        <v/>
      </c>
      <c r="J19" s="25">
        <f>IF(A19="","",$E$3*(N(B19)+N(C19)+N(D19)+N(G19)))</f>
        <v/>
      </c>
      <c r="K19" s="25">
        <f>IF(A19="","",N(E19)-N(B19)-N(C19)-N(D19)-N(G19)-I19-J19-$H$3)</f>
        <v/>
      </c>
      <c r="L19" s="26">
        <f>IF(OR(A19="",N(E19)=0),"",K19/E19)</f>
        <v/>
      </c>
      <c r="M19" s="27">
        <f>IF(A19="","",K19*N(H19))</f>
        <v/>
      </c>
    </row>
    <row r="20">
      <c r="A20" s="23" t="n"/>
      <c r="B20" s="24" t="n"/>
      <c r="C20" s="24" t="n"/>
      <c r="D20" s="24" t="n"/>
      <c r="E20" s="24" t="n"/>
      <c r="F20" s="19" t="n"/>
      <c r="G20" s="24" t="n"/>
      <c r="H20" s="21" t="n"/>
      <c r="I20" s="25">
        <f>IF(A20="","",N(E20)*(N(F20)+$B$3))</f>
        <v/>
      </c>
      <c r="J20" s="25">
        <f>IF(A20="","",$E$3*(N(B20)+N(C20)+N(D20)+N(G20)))</f>
        <v/>
      </c>
      <c r="K20" s="25">
        <f>IF(A20="","",N(E20)-N(B20)-N(C20)-N(D20)-N(G20)-I20-J20-$H$3)</f>
        <v/>
      </c>
      <c r="L20" s="26">
        <f>IF(OR(A20="",N(E20)=0),"",K20/E20)</f>
        <v/>
      </c>
      <c r="M20" s="27">
        <f>IF(A20="","",K20*N(H20))</f>
        <v/>
      </c>
    </row>
    <row r="21">
      <c r="A21" s="28" t="inlineStr">
        <is>
          <t>الإجمالي</t>
        </is>
      </c>
      <c r="B21" s="29" t="n"/>
      <c r="C21" s="29" t="n"/>
      <c r="D21" s="29" t="n"/>
      <c r="E21" s="29" t="n"/>
      <c r="F21" s="29" t="n"/>
      <c r="G21" s="29" t="n"/>
      <c r="H21" s="30">
        <f>SUM(H6:H20)</f>
        <v/>
      </c>
      <c r="I21" s="29" t="n"/>
      <c r="J21" s="29" t="n"/>
      <c r="K21" s="29" t="n"/>
      <c r="L21" s="29" t="n"/>
      <c r="M21" s="30">
        <f>SUM(M6:M20)</f>
        <v/>
      </c>
    </row>
    <row r="23">
      <c r="A23" s="18" t="inlineStr">
        <is>
          <t>اشتراكات تصميم ومتجر</t>
        </is>
      </c>
      <c r="B23" s="20" t="n"/>
      <c r="C23" s="21" t="n">
        <v>1500</v>
      </c>
    </row>
    <row r="24">
      <c r="A24" s="18" t="inlineStr">
        <is>
          <t>إيجار وإهلاك ماكينة الطباعة</t>
        </is>
      </c>
      <c r="B24" s="20" t="n"/>
      <c r="C24" s="21" t="n">
        <v>9000</v>
      </c>
    </row>
    <row r="25">
      <c r="A25" s="31" t="inlineStr">
        <is>
          <t>ربح المنتجات الشهري</t>
        </is>
      </c>
      <c r="B25" s="20" t="n"/>
      <c r="C25" s="27">
        <f>M21</f>
        <v/>
      </c>
    </row>
    <row r="26">
      <c r="A26" s="31" t="inlineStr">
        <is>
          <t>المصروفات الثابتة</t>
        </is>
      </c>
      <c r="B26" s="20" t="n"/>
      <c r="C26" s="27">
        <f>C23+C24</f>
        <v/>
      </c>
    </row>
    <row r="27">
      <c r="A27" s="18" t="inlineStr">
        <is>
          <t>صافي الربح</t>
        </is>
      </c>
      <c r="B27" s="20" t="n"/>
      <c r="C27" s="32">
        <f>C25-C26</f>
        <v/>
      </c>
    </row>
    <row r="28">
      <c r="A28" s="31" t="inlineStr">
        <is>
          <t>المبيعات الشهرية</t>
        </is>
      </c>
      <c r="B28" s="20" t="n"/>
      <c r="C28" s="27">
        <f>SUMPRODUCT(E6:E20,H6:H20)</f>
        <v/>
      </c>
    </row>
  </sheetData>
  <sheetProtection selectLockedCells="0" selectUnlockedCells="0" sheet="1" objects="0" insertRows="1" insertHyperlinks="1" autoFilter="0" scenarios="0" formatColumns="0" deleteColumns="1" insertColumns="1" pivotTables="1" deleteRows="1" formatCells="0" formatRows="0" sort="0"/>
  <mergeCells count="10">
    <mergeCell ref="F3:G3"/>
    <mergeCell ref="A26:B26"/>
    <mergeCell ref="A24:B24"/>
    <mergeCell ref="A1:M1"/>
    <mergeCell ref="A25:B25"/>
    <mergeCell ref="A28:B28"/>
    <mergeCell ref="A23:B23"/>
    <mergeCell ref="A27:B27"/>
    <mergeCell ref="C3:D3"/>
    <mergeCell ref="A2:M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2026-10-30T04:46:24Z</dcterms:created>
  <dcterms:modified xmlns:dcterms="http://purl.org/dc/terms/" xmlns:xsi="http://www.w3.org/2001/XMLSchema-instance" xsi:type="dcterms:W3CDTF">2026-10-30T04:46:24Z</dcterms:modified>
</cp:coreProperties>
</file>