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طلبية" sheetId="3" state="visible" r:id="rId3"/>
  </sheets>
  <definedNames>
    <definedName name="_xlnm.Print_Area" localSheetId="2">'الطلبية'!$A$1:$C$27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2"/>
    </font>
    <font>
      <name val="Arial"/>
      <b val="1"/>
      <color rgb="00000000"/>
      <sz val="11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3" borderId="0" applyAlignment="1" pivotButton="0" quotePrefix="0" xfId="0">
      <alignment horizontal="right" vertical="center"/>
    </xf>
    <xf numFmtId="0" fontId="15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6" fillId="3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4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164" fontId="16" fillId="3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165" fontId="16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توزيع التكلفة</a:t>
            </a:r>
          </a:p>
        </rich>
      </tx>
    </title>
    <plotArea>
      <pieChart>
        <varyColors val="1"/>
        <ser>
          <idx val="0"/>
          <order val="0"/>
          <tx>
            <strRef>
              <f>'الطلبية'!B16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213D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B08D5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5B7DB1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8A9BB8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D9C29A"/>
              </a:solidFill>
              <a:ln xmlns:a="http://schemas.openxmlformats.org/drawingml/2006/main">
                <a:prstDash val="solid"/>
              </a:ln>
            </spPr>
          </dPt>
          <cat>
            <numRef>
              <f>'الطلبية'!$A$17:$A$21</f>
            </numRef>
          </cat>
          <val>
            <numRef>
              <f>'الطلبية'!$B$17:$B$21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43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تكلفة وتسعير طلبية مصنع ملابس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لورش ومصانع الملابس الجاهزة التي تنتج طلبيات للتجار والماركات: من عدد القطع واستهلاك القماش وسعره وهالك القص والإكسسوار ودقائق الخياطة وتكلفة الدقيقة والتشطيب ونسبة المعيب والهامش والنقل، يحسب تكلفة الطلبية وتكلفة القطعة السليمة وسعر البيع والربح.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بيانات الموديل من عينة التشغيل: استهلاك القماش ودقائق الخياطة، ثم سعر القماش والإكسسوار الحالي وهامش الربح.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تكلفة الدقيقة = (أجور خط الإنتاج + مصروفات المصنع الشهرية) ÷ دقائق العمل المتاحة. القطع المعيبة تحمل تكلفتها على السليمة؛ وإن بعتها فرز تاني فأضف إيرادها.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rightToLeft="1"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2" customWidth="1" min="3" max="3"/>
  </cols>
  <sheetData>
    <row r="1" ht="30" customHeight="1">
      <c r="A1" s="15" t="inlineStr">
        <is>
          <t>طلبية 1200 قميص رجالي</t>
        </is>
      </c>
      <c r="B1" s="16" t="n"/>
      <c r="C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المدخلات</t>
        </is>
      </c>
    </row>
    <row r="4">
      <c r="A4" s="19" t="inlineStr">
        <is>
          <t>عدد قطع الطلبية</t>
        </is>
      </c>
      <c r="B4" s="20" t="n">
        <v>1200</v>
      </c>
    </row>
    <row r="5">
      <c r="A5" s="19" t="inlineStr">
        <is>
          <t>قماش للقطعة (متر)</t>
        </is>
      </c>
      <c r="B5" s="21" t="n">
        <v>1.4</v>
      </c>
    </row>
    <row r="6">
      <c r="A6" s="19" t="inlineStr">
        <is>
          <t>سعر متر القماش</t>
        </is>
      </c>
      <c r="B6" s="21" t="n">
        <v>75</v>
      </c>
    </row>
    <row r="7">
      <c r="A7" s="19" t="inlineStr">
        <is>
          <t>هالك القص</t>
        </is>
      </c>
      <c r="B7" s="22" t="n">
        <v>0.06</v>
      </c>
    </row>
    <row r="8">
      <c r="A8" s="19" t="inlineStr">
        <is>
          <t>إكسسوار للقطعة (زراير، تيكت، سوستة)</t>
        </is>
      </c>
      <c r="B8" s="21" t="n">
        <v>9</v>
      </c>
    </row>
    <row r="9">
      <c r="A9" s="19" t="inlineStr">
        <is>
          <t>دقائق الخياطة للقطعة</t>
        </is>
      </c>
      <c r="B9" s="21" t="n">
        <v>22</v>
      </c>
    </row>
    <row r="10">
      <c r="A10" s="19" t="inlineStr">
        <is>
          <t>تكلفة الدقيقة (أجور ومصروفات)</t>
        </is>
      </c>
      <c r="B10" s="21" t="n">
        <v>1.1</v>
      </c>
    </row>
    <row r="11">
      <c r="A11" s="19" t="inlineStr">
        <is>
          <t>تشطيب وكي وتغليف للقطعة</t>
        </is>
      </c>
      <c r="B11" s="21" t="n">
        <v>5</v>
      </c>
    </row>
    <row r="12">
      <c r="A12" s="19" t="inlineStr">
        <is>
          <t>نسبة القطع المعيبة (فرز تاني)</t>
        </is>
      </c>
      <c r="B12" s="22" t="n">
        <v>0.03</v>
      </c>
    </row>
    <row r="13">
      <c r="A13" s="19" t="inlineStr">
        <is>
          <t>هامش الربح من السعر</t>
        </is>
      </c>
      <c r="B13" s="22" t="n">
        <v>0.18</v>
      </c>
    </row>
    <row r="14">
      <c r="A14" s="19" t="inlineStr">
        <is>
          <t>نقل الطلبية</t>
        </is>
      </c>
      <c r="B14" s="20" t="n">
        <v>2500</v>
      </c>
    </row>
    <row r="16">
      <c r="A16" s="18" t="inlineStr">
        <is>
          <t>النتائج</t>
        </is>
      </c>
      <c r="C16" s="23" t="inlineStr">
        <is>
          <t>النسبة</t>
        </is>
      </c>
    </row>
    <row r="17">
      <c r="A17" s="24" t="inlineStr">
        <is>
          <t>القماش</t>
        </is>
      </c>
      <c r="B17" s="25">
        <f>B4*B5*(1+B7)*B6</f>
        <v/>
      </c>
      <c r="C17" s="26">
        <f>IF($B$22=0,"",B17/$B$22)</f>
        <v/>
      </c>
    </row>
    <row r="18">
      <c r="A18" s="24" t="inlineStr">
        <is>
          <t>الإكسسوار</t>
        </is>
      </c>
      <c r="B18" s="25">
        <f>B4*B8</f>
        <v/>
      </c>
      <c r="C18" s="26">
        <f>IF($B$22=0,"",B18/$B$22)</f>
        <v/>
      </c>
    </row>
    <row r="19">
      <c r="A19" s="24" t="inlineStr">
        <is>
          <t>الخياطة</t>
        </is>
      </c>
      <c r="B19" s="25">
        <f>B4*B9*B10</f>
        <v/>
      </c>
      <c r="C19" s="26">
        <f>IF($B$22=0,"",B19/$B$22)</f>
        <v/>
      </c>
    </row>
    <row r="20">
      <c r="A20" s="24" t="inlineStr">
        <is>
          <t>التشطيب والتغليف</t>
        </is>
      </c>
      <c r="B20" s="25">
        <f>B4*B11</f>
        <v/>
      </c>
      <c r="C20" s="26">
        <f>IF($B$22=0,"",B20/$B$22)</f>
        <v/>
      </c>
    </row>
    <row r="21">
      <c r="A21" s="24" t="inlineStr">
        <is>
          <t>النقل</t>
        </is>
      </c>
      <c r="B21" s="25">
        <f>B14</f>
        <v/>
      </c>
      <c r="C21" s="26">
        <f>IF($B$22=0,"",B21/$B$22)</f>
        <v/>
      </c>
    </row>
    <row r="22">
      <c r="A22" s="19" t="inlineStr">
        <is>
          <t>إجمالي تكلفة الطلبية</t>
        </is>
      </c>
      <c r="B22" s="27">
        <f>SUM(B17:B21)</f>
        <v/>
      </c>
    </row>
    <row r="23">
      <c r="A23" s="24" t="inlineStr">
        <is>
          <t>القطع السليمة</t>
        </is>
      </c>
      <c r="B23" s="25">
        <f>B4*(1-B12)</f>
        <v/>
      </c>
    </row>
    <row r="24">
      <c r="A24" s="24" t="inlineStr">
        <is>
          <t>تكلفة القطعة السليمة</t>
        </is>
      </c>
      <c r="B24" s="28">
        <f>IF(B23=0,"",B22/B23)</f>
        <v/>
      </c>
    </row>
    <row r="25">
      <c r="A25" s="19" t="inlineStr">
        <is>
          <t>سعر القطعة للعميل</t>
        </is>
      </c>
      <c r="B25" s="29">
        <f>IF(OR(B24="",B13&gt;=1),"",B24/(1-B13))</f>
        <v/>
      </c>
    </row>
    <row r="26">
      <c r="A26" s="24" t="inlineStr">
        <is>
          <t>قيمة الطلبية</t>
        </is>
      </c>
      <c r="B26" s="25">
        <f>IF(B25="","",B25*B23)</f>
        <v/>
      </c>
    </row>
    <row r="27">
      <c r="A27" s="24" t="inlineStr">
        <is>
          <t>ربح الطلبية</t>
        </is>
      </c>
      <c r="B27" s="25">
        <f>IF(B26="","",B26-B22)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1:C1"/>
    <mergeCell ref="A16:B16"/>
    <mergeCell ref="A3:C3"/>
    <mergeCell ref="A2:C2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2026-10-31T20:03:26Z</dcterms:created>
  <dcterms:modified xmlns:dcterms="http://purl.org/dc/terms/" xmlns:xsi="http://www.w3.org/2001/XMLSchema-instance" xsi:type="dcterms:W3CDTF">2026-10-31T20:03:26Z</dcterms:modified>
</cp:coreProperties>
</file>