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أقسام" sheetId="3" state="visible" r:id="rId3"/>
  </sheets>
  <definedNames>
    <definedName name="_xlnm.Print_Area" localSheetId="2">'الأقسام'!$A$1:$H$27</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6" fillId="5" borderId="3" pivotButton="0" quotePrefix="0" xfId="0"/>
    <xf numFmtId="0" fontId="15" fillId="0" borderId="2" applyAlignment="1" pivotButton="0" quotePrefix="0" xfId="0">
      <alignment horizontal="right" vertical="center" wrapText="1"/>
    </xf>
    <xf numFmtId="0" fontId="10" fillId="0" borderId="2" applyAlignment="1" pivotButton="0" quotePrefix="0" xfId="0">
      <alignment horizontal="right" vertical="center" wrapText="1"/>
    </xf>
    <xf numFmtId="164" fontId="14" fillId="3" borderId="2" applyAlignment="1" pivotButton="0" quotePrefix="0" xfId="0">
      <alignment horizontal="center" vertical="center"/>
    </xf>
  </cellXfs>
  <cellStyles count="1">
    <cellStyle name="Normal" xfId="0" builtinId="0" hidden="0"/>
  </cellStyles>
  <dxfs count="1">
    <dxf>
      <font>
        <name val="Arial"/>
        <b val="1"/>
        <color rgb="007F60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صافي مجمل الربح حسب القسم</a:t>
            </a:r>
          </a:p>
        </rich>
      </tx>
    </title>
    <plotArea>
      <barChart>
        <barDir val="bar"/>
        <grouping val="clustered"/>
        <ser>
          <idx val="0"/>
          <order val="0"/>
          <tx>
            <strRef>
              <f>'الأقسام'!G4</f>
            </strRef>
          </tx>
          <spPr>
            <a:solidFill xmlns:a="http://schemas.openxmlformats.org/drawingml/2006/main">
              <a:srgbClr val="14213D"/>
            </a:solidFill>
            <a:ln xmlns:a="http://schemas.openxmlformats.org/drawingml/2006/main">
              <a:solidFill>
                <a:srgbClr val="14213D"/>
              </a:solidFill>
              <a:prstDash val="solid"/>
            </a:ln>
          </spPr>
          <cat>
            <numRef>
              <f>'الأقسام'!$A$5:$A$12</f>
            </numRef>
          </cat>
          <val>
            <numRef>
              <f>'الأقسام'!$G$5:$G$12</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9</col>
      <colOff>0</colOff>
      <row>3</row>
      <rowOff>0</rowOff>
    </from>
    <ext cx="504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هامش ربح السوبر ماركت الصغير حسب القسم</t>
        </is>
      </c>
    </row>
    <row r="2" ht="4" customHeight="1">
      <c r="A2" s="9" t="n"/>
    </row>
    <row r="4" ht="22" customHeight="1">
      <c r="B4" s="10" t="inlineStr">
        <is>
          <t>فكرة القالب</t>
        </is>
      </c>
    </row>
    <row r="5" ht="50" customHeight="1">
      <c r="A5" s="11" t="inlineStr">
        <is>
          <t>•</t>
        </is>
      </c>
      <c r="B5" s="12" t="inlineStr">
        <is>
          <t>للسوبر ماركت والبقالة والميني ماركت: لكل قسم المبيعات الشهرية ونسبة هامش الربح ونسبة الفاقد (تالف، منتهي، عجز)، فيحسب مجمل الربح والفاقد وصافي مجمل الربح ونصيب كل قسم من المبيعات، ثم صافي الربح بعد المصروفات ومتوسط المبيعات اليومية.</t>
        </is>
      </c>
    </row>
    <row r="6" ht="22" customHeight="1">
      <c r="B6" s="10" t="inlineStr">
        <is>
          <t>خطوات الاستخدام</t>
        </is>
      </c>
    </row>
    <row r="7" ht="34" customHeight="1">
      <c r="A7" s="11" t="inlineStr">
        <is>
          <t>•</t>
        </is>
      </c>
      <c r="B7" s="12" t="inlineStr">
        <is>
          <t>اكتب مبيعات الشهر لكل قسم من الكاشير، ونسبة الهامش المتوسطة، ونسبة الفاقد من الجرد والمرتجعات المرفوضة.</t>
        </is>
      </c>
    </row>
    <row r="8" ht="22" customHeight="1">
      <c r="B8" s="10" t="inlineStr">
        <is>
          <t>ملاحظات</t>
        </is>
      </c>
    </row>
    <row r="9" ht="34" customHeight="1">
      <c r="A9" s="11" t="inlineStr">
        <is>
          <t>•</t>
        </is>
      </c>
      <c r="B9" s="12" t="inlineStr">
        <is>
          <t>السجائر تجذب الزبون بهامش ضئيل، والألبان والمخبوزات تحتاج متابعة يومية للصلاحية. فاقد أعلى من 2% في قسم يحتاج مراجعة الطلب والتخزين.</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H27"/>
  <sheetViews>
    <sheetView showGridLines="0" rightToLeft="1"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3" customWidth="1" min="2" max="2"/>
    <col width="9" customWidth="1" min="3" max="3"/>
    <col width="9" customWidth="1" min="4" max="4"/>
    <col width="12" customWidth="1" min="5" max="5"/>
    <col width="10" customWidth="1" min="6" max="6"/>
    <col width="12" customWidth="1" min="7" max="7"/>
    <col width="10" customWidth="1" min="8" max="8"/>
  </cols>
  <sheetData>
    <row r="1" ht="30" customHeight="1">
      <c r="A1" s="15" t="inlineStr">
        <is>
          <t>ميني ماركت - أكتوبر 2026</t>
        </is>
      </c>
      <c r="B1" s="16" t="n"/>
      <c r="C1" s="16" t="n"/>
      <c r="D1" s="16" t="n"/>
      <c r="E1" s="16" t="n"/>
      <c r="F1" s="16" t="n"/>
      <c r="G1" s="16" t="n"/>
      <c r="H1" s="16" t="n"/>
    </row>
    <row r="2" ht="30" customHeight="1">
      <c r="A2" s="17" t="inlineStr">
        <is>
          <t>الخلايا الصفراء للإدخال.</t>
        </is>
      </c>
    </row>
    <row r="4" ht="36" customHeight="1">
      <c r="A4" s="18" t="inlineStr">
        <is>
          <t>القسم</t>
        </is>
      </c>
      <c r="B4" s="18" t="inlineStr">
        <is>
          <t>المبيعات</t>
        </is>
      </c>
      <c r="C4" s="18" t="inlineStr">
        <is>
          <t>الهامش</t>
        </is>
      </c>
      <c r="D4" s="18" t="inlineStr">
        <is>
          <t>الفاقد</t>
        </is>
      </c>
      <c r="E4" s="18" t="inlineStr">
        <is>
          <t>مجمل الربح</t>
        </is>
      </c>
      <c r="F4" s="18" t="inlineStr">
        <is>
          <t>قيمة الفاقد</t>
        </is>
      </c>
      <c r="G4" s="18" t="inlineStr">
        <is>
          <t>صافي مجمل الربح</t>
        </is>
      </c>
      <c r="H4" s="18" t="inlineStr">
        <is>
          <t>نصيب المبيعات</t>
        </is>
      </c>
    </row>
    <row r="5">
      <c r="A5" s="19" t="inlineStr">
        <is>
          <t>بقالة جافة (أرز، سكر، زيت)</t>
        </is>
      </c>
      <c r="B5" s="20" t="n">
        <v>180000</v>
      </c>
      <c r="C5" s="21" t="n">
        <v>0.08</v>
      </c>
      <c r="D5" s="21" t="n">
        <v>0.005</v>
      </c>
      <c r="E5" s="22">
        <f>IF(A5="","",N(B5)*N(C5))</f>
        <v/>
      </c>
      <c r="F5" s="22">
        <f>IF(A5="","",N(B5)*N(D5))</f>
        <v/>
      </c>
      <c r="G5" s="22">
        <f>IF(A5="","",E5-F5)</f>
        <v/>
      </c>
      <c r="H5" s="23">
        <f>IF(OR(A5="",$B$17=0),"",N(B5)/$B$17)</f>
        <v/>
      </c>
    </row>
    <row r="6">
      <c r="A6" s="19" t="inlineStr">
        <is>
          <t>ألبان وجبن</t>
        </is>
      </c>
      <c r="B6" s="20" t="n">
        <v>90000</v>
      </c>
      <c r="C6" s="21" t="n">
        <v>0.12</v>
      </c>
      <c r="D6" s="21" t="n">
        <v>0.02</v>
      </c>
      <c r="E6" s="22">
        <f>IF(A6="","",N(B6)*N(C6))</f>
        <v/>
      </c>
      <c r="F6" s="22">
        <f>IF(A6="","",N(B6)*N(D6))</f>
        <v/>
      </c>
      <c r="G6" s="22">
        <f>IF(A6="","",E6-F6)</f>
        <v/>
      </c>
      <c r="H6" s="23">
        <f>IF(OR(A6="",$B$17=0),"",N(B6)/$B$17)</f>
        <v/>
      </c>
    </row>
    <row r="7">
      <c r="A7" s="19" t="inlineStr">
        <is>
          <t>مشروبات ومياه</t>
        </is>
      </c>
      <c r="B7" s="20" t="n">
        <v>60000</v>
      </c>
      <c r="C7" s="21" t="n">
        <v>0.15</v>
      </c>
      <c r="D7" s="21" t="n">
        <v>0.005</v>
      </c>
      <c r="E7" s="22">
        <f>IF(A7="","",N(B7)*N(C7))</f>
        <v/>
      </c>
      <c r="F7" s="22">
        <f>IF(A7="","",N(B7)*N(D7))</f>
        <v/>
      </c>
      <c r="G7" s="22">
        <f>IF(A7="","",E7-F7)</f>
        <v/>
      </c>
      <c r="H7" s="23">
        <f>IF(OR(A7="",$B$17=0),"",N(B7)/$B$17)</f>
        <v/>
      </c>
    </row>
    <row r="8">
      <c r="A8" s="19" t="inlineStr">
        <is>
          <t>منظفات</t>
        </is>
      </c>
      <c r="B8" s="20" t="n">
        <v>50000</v>
      </c>
      <c r="C8" s="21" t="n">
        <v>0.14</v>
      </c>
      <c r="D8" s="21" t="n">
        <v>0.003</v>
      </c>
      <c r="E8" s="22">
        <f>IF(A8="","",N(B8)*N(C8))</f>
        <v/>
      </c>
      <c r="F8" s="22">
        <f>IF(A8="","",N(B8)*N(D8))</f>
        <v/>
      </c>
      <c r="G8" s="22">
        <f>IF(A8="","",E8-F8)</f>
        <v/>
      </c>
      <c r="H8" s="23">
        <f>IF(OR(A8="",$B$17=0),"",N(B8)/$B$17)</f>
        <v/>
      </c>
    </row>
    <row r="9">
      <c r="A9" s="19" t="inlineStr">
        <is>
          <t>حلويات وسناكس</t>
        </is>
      </c>
      <c r="B9" s="20" t="n">
        <v>45000</v>
      </c>
      <c r="C9" s="21" t="n">
        <v>0.18</v>
      </c>
      <c r="D9" s="21" t="n">
        <v>0.01</v>
      </c>
      <c r="E9" s="22">
        <f>IF(A9="","",N(B9)*N(C9))</f>
        <v/>
      </c>
      <c r="F9" s="22">
        <f>IF(A9="","",N(B9)*N(D9))</f>
        <v/>
      </c>
      <c r="G9" s="22">
        <f>IF(A9="","",E9-F9)</f>
        <v/>
      </c>
      <c r="H9" s="23">
        <f>IF(OR(A9="",$B$17=0),"",N(B9)/$B$17)</f>
        <v/>
      </c>
    </row>
    <row r="10">
      <c r="A10" s="19" t="inlineStr">
        <is>
          <t>سجائر</t>
        </is>
      </c>
      <c r="B10" s="20" t="n">
        <v>70000</v>
      </c>
      <c r="C10" s="21" t="n">
        <v>0.04</v>
      </c>
      <c r="D10" s="21" t="n">
        <v>0</v>
      </c>
      <c r="E10" s="22">
        <f>IF(A10="","",N(B10)*N(C10))</f>
        <v/>
      </c>
      <c r="F10" s="22">
        <f>IF(A10="","",N(B10)*N(D10))</f>
        <v/>
      </c>
      <c r="G10" s="22">
        <f>IF(A10="","",E10-F10)</f>
        <v/>
      </c>
      <c r="H10" s="23">
        <f>IF(OR(A10="",$B$17=0),"",N(B10)/$B$17)</f>
        <v/>
      </c>
    </row>
    <row r="11">
      <c r="A11" s="19" t="inlineStr">
        <is>
          <t>خبز ومخبوزات</t>
        </is>
      </c>
      <c r="B11" s="20" t="n">
        <v>20000</v>
      </c>
      <c r="C11" s="21" t="n">
        <v>0.15</v>
      </c>
      <c r="D11" s="21" t="n">
        <v>0.04</v>
      </c>
      <c r="E11" s="22">
        <f>IF(A11="","",N(B11)*N(C11))</f>
        <v/>
      </c>
      <c r="F11" s="22">
        <f>IF(A11="","",N(B11)*N(D11))</f>
        <v/>
      </c>
      <c r="G11" s="22">
        <f>IF(A11="","",E11-F11)</f>
        <v/>
      </c>
      <c r="H11" s="23">
        <f>IF(OR(A11="",$B$17=0),"",N(B11)/$B$17)</f>
        <v/>
      </c>
    </row>
    <row r="12">
      <c r="A12" s="19" t="inlineStr">
        <is>
          <t>مجمدات ولحوم مصنعة</t>
        </is>
      </c>
      <c r="B12" s="20" t="n">
        <v>40000</v>
      </c>
      <c r="C12" s="21" t="n">
        <v>0.13</v>
      </c>
      <c r="D12" s="21" t="n">
        <v>0.015</v>
      </c>
      <c r="E12" s="22">
        <f>IF(A12="","",N(B12)*N(C12))</f>
        <v/>
      </c>
      <c r="F12" s="22">
        <f>IF(A12="","",N(B12)*N(D12))</f>
        <v/>
      </c>
      <c r="G12" s="22">
        <f>IF(A12="","",E12-F12)</f>
        <v/>
      </c>
      <c r="H12" s="23">
        <f>IF(OR(A12="",$B$17=0),"",N(B12)/$B$17)</f>
        <v/>
      </c>
    </row>
    <row r="13">
      <c r="A13" s="19" t="n"/>
      <c r="B13" s="20" t="n"/>
      <c r="C13" s="21" t="n"/>
      <c r="D13" s="21" t="n"/>
      <c r="E13" s="22">
        <f>IF(A13="","",N(B13)*N(C13))</f>
        <v/>
      </c>
      <c r="F13" s="22">
        <f>IF(A13="","",N(B13)*N(D13))</f>
        <v/>
      </c>
      <c r="G13" s="22">
        <f>IF(A13="","",E13-F13)</f>
        <v/>
      </c>
      <c r="H13" s="23">
        <f>IF(OR(A13="",$B$17=0),"",N(B13)/$B$17)</f>
        <v/>
      </c>
    </row>
    <row r="14">
      <c r="A14" s="19" t="n"/>
      <c r="B14" s="20" t="n"/>
      <c r="C14" s="21" t="n"/>
      <c r="D14" s="21" t="n"/>
      <c r="E14" s="22">
        <f>IF(A14="","",N(B14)*N(C14))</f>
        <v/>
      </c>
      <c r="F14" s="22">
        <f>IF(A14="","",N(B14)*N(D14))</f>
        <v/>
      </c>
      <c r="G14" s="22">
        <f>IF(A14="","",E14-F14)</f>
        <v/>
      </c>
      <c r="H14" s="23">
        <f>IF(OR(A14="",$B$17=0),"",N(B14)/$B$17)</f>
        <v/>
      </c>
    </row>
    <row r="15">
      <c r="A15" s="19" t="n"/>
      <c r="B15" s="20" t="n"/>
      <c r="C15" s="21" t="n"/>
      <c r="D15" s="21" t="n"/>
      <c r="E15" s="22">
        <f>IF(A15="","",N(B15)*N(C15))</f>
        <v/>
      </c>
      <c r="F15" s="22">
        <f>IF(A15="","",N(B15)*N(D15))</f>
        <v/>
      </c>
      <c r="G15" s="22">
        <f>IF(A15="","",E15-F15)</f>
        <v/>
      </c>
      <c r="H15" s="23">
        <f>IF(OR(A15="",$B$17=0),"",N(B15)/$B$17)</f>
        <v/>
      </c>
    </row>
    <row r="16">
      <c r="A16" s="19" t="n"/>
      <c r="B16" s="20" t="n"/>
      <c r="C16" s="21" t="n"/>
      <c r="D16" s="21" t="n"/>
      <c r="E16" s="22">
        <f>IF(A16="","",N(B16)*N(C16))</f>
        <v/>
      </c>
      <c r="F16" s="22">
        <f>IF(A16="","",N(B16)*N(D16))</f>
        <v/>
      </c>
      <c r="G16" s="22">
        <f>IF(A16="","",E16-F16)</f>
        <v/>
      </c>
      <c r="H16" s="23">
        <f>IF(OR(A16="",$B$17=0),"",N(B16)/$B$17)</f>
        <v/>
      </c>
    </row>
    <row r="17">
      <c r="A17" s="24" t="inlineStr">
        <is>
          <t>الإجمالي</t>
        </is>
      </c>
      <c r="B17" s="25">
        <f>SUM(B5:B16)</f>
        <v/>
      </c>
      <c r="C17" s="26" t="n"/>
      <c r="D17" s="26" t="n"/>
      <c r="E17" s="25">
        <f>SUM(E5:E16)</f>
        <v/>
      </c>
      <c r="F17" s="25">
        <f>SUM(F5:F16)</f>
        <v/>
      </c>
      <c r="G17" s="25">
        <f>SUM(G5:G16)</f>
        <v/>
      </c>
      <c r="H17" s="26" t="n"/>
    </row>
    <row r="19">
      <c r="A19" s="27" t="inlineStr">
        <is>
          <t>الإيجار</t>
        </is>
      </c>
      <c r="B19" s="20" t="n">
        <v>8000</v>
      </c>
    </row>
    <row r="20">
      <c r="A20" s="27" t="inlineStr">
        <is>
          <t>الرواتب</t>
        </is>
      </c>
      <c r="B20" s="20" t="n">
        <v>18000</v>
      </c>
    </row>
    <row r="21">
      <c r="A21" s="27" t="inlineStr">
        <is>
          <t>كهرباء الثلاجات والتكييف</t>
        </is>
      </c>
      <c r="B21" s="20" t="n">
        <v>6000</v>
      </c>
    </row>
    <row r="22">
      <c r="A22" s="27" t="inlineStr">
        <is>
          <t>مصروفات أخرى</t>
        </is>
      </c>
      <c r="B22" s="20" t="n">
        <v>2000</v>
      </c>
    </row>
    <row r="23">
      <c r="A23" s="28" t="inlineStr">
        <is>
          <t>صافي مجمل الربح</t>
        </is>
      </c>
      <c r="B23" s="22">
        <f>G17</f>
        <v/>
      </c>
    </row>
    <row r="24">
      <c r="A24" s="28" t="inlineStr">
        <is>
          <t>المصروفات الثابتة</t>
        </is>
      </c>
      <c r="B24" s="22">
        <f>SUM(B19:B22)</f>
        <v/>
      </c>
    </row>
    <row r="25">
      <c r="A25" s="27" t="inlineStr">
        <is>
          <t>صافي الربح</t>
        </is>
      </c>
      <c r="B25" s="29">
        <f>B23-B24</f>
        <v/>
      </c>
    </row>
    <row r="26">
      <c r="A26" s="28" t="inlineStr">
        <is>
          <t>متوسط المبيعات اليومية</t>
        </is>
      </c>
      <c r="B26" s="22">
        <f>B17/30</f>
        <v/>
      </c>
    </row>
    <row r="27">
      <c r="A27" s="28" t="inlineStr">
        <is>
          <t>هامش صافي الربح</t>
        </is>
      </c>
      <c r="B27" s="23">
        <f>IF(B17=0,"",B25/B17)</f>
        <v/>
      </c>
    </row>
  </sheetData>
  <sheetProtection selectLockedCells="0" selectUnlockedCells="0" sheet="1" objects="0" insertRows="1" insertHyperlinks="1" autoFilter="0" scenarios="0" formatColumns="0" deleteColumns="1" insertColumns="1" pivotTables="1" deleteRows="1" formatCells="0" formatRows="0" sort="0"/>
  <mergeCells count="2">
    <mergeCell ref="A2:H2"/>
    <mergeCell ref="A1:H1"/>
  </mergeCells>
  <conditionalFormatting sqref="D5:D16">
    <cfRule type="cellIs" priority="1" operator="greaterThan" dxfId="0">
      <formula>0.02</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2026-10-31T20:03:26Z</dcterms:created>
  <dcterms:modified xmlns:dcterms="http://purl.org/dc/terms/" xmlns:xsi="http://www.w3.org/2001/XMLSchema-instance" xsi:type="dcterms:W3CDTF">2026-10-31T20:03:26Z</dcterms:modified>
</cp:coreProperties>
</file>