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قايسة" sheetId="3" state="visible" r:id="rId3"/>
  </sheets>
  <definedNames>
    <definedName name="_xlnm.Print_Area" localSheetId="2">'المقايسة'!$A$1:$J$33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#,##0;[Red]-#,##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164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5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مقايسة وعرض سعر شبابيك الألومنيوم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لورش الألومنيوم والزجاج: لكل فتحة العرض والارتفاع والعدد وتكلفة المتر (قطاع وزجاج وإكسسوار) والتركيب، فيحسب المساحة وتكلفة الخامات والتركيب، ثم الهالك والنقل والتكلفة الكاملة وسعر العرض مقربًا لأقرب مائة وسعر المتر للعميل.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بعد المعاينة اكتب مقاس كل فتحة وعددها، ثم تكلفة المتر حسب القطاع ونوع الزجاج، ونسبة الهالك والنقل والهامش.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المقاسات النهائية تُؤخذ بعد المحارة. الزجاج المزدوج والسيكوريت يرفعان تكلفة المتر. الهامش من سعر البيع، وحدد صلاحية العرض لتغير سعر الألومنيوم.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8" customWidth="1" min="2" max="2"/>
    <col width="8" customWidth="1" min="3" max="3"/>
    <col width="7" customWidth="1" min="4" max="4"/>
    <col width="11" customWidth="1" min="5" max="5"/>
    <col width="10" customWidth="1" min="6" max="6"/>
    <col width="10" customWidth="1" min="7" max="7"/>
    <col width="12" customWidth="1" min="8" max="8"/>
    <col width="11" customWidth="1" min="9" max="9"/>
    <col width="12" customWidth="1" min="10" max="10"/>
  </cols>
  <sheetData>
    <row r="1" ht="30" customHeight="1">
      <c r="A1" s="15" t="inlineStr">
        <is>
          <t>مقايسة شقة مدينة نصر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الفتحة</t>
        </is>
      </c>
      <c r="B4" s="18" t="inlineStr">
        <is>
          <t>العرض م</t>
        </is>
      </c>
      <c r="C4" s="18" t="inlineStr">
        <is>
          <t>الارتفاع م</t>
        </is>
      </c>
      <c r="D4" s="18" t="inlineStr">
        <is>
          <t>العدد</t>
        </is>
      </c>
      <c r="E4" s="18" t="inlineStr">
        <is>
          <t>تكلفة المتر</t>
        </is>
      </c>
      <c r="F4" s="18" t="inlineStr">
        <is>
          <t>تركيب المتر</t>
        </is>
      </c>
      <c r="G4" s="18" t="inlineStr">
        <is>
          <t>المساحة م2</t>
        </is>
      </c>
      <c r="H4" s="18" t="inlineStr">
        <is>
          <t>الخامات</t>
        </is>
      </c>
      <c r="I4" s="18" t="inlineStr">
        <is>
          <t>التركيب</t>
        </is>
      </c>
      <c r="J4" s="18" t="inlineStr">
        <is>
          <t>الإجمالي</t>
        </is>
      </c>
    </row>
    <row r="5">
      <c r="A5" s="19" t="inlineStr">
        <is>
          <t>شباك صالة</t>
        </is>
      </c>
      <c r="B5" s="20" t="n">
        <v>2.4</v>
      </c>
      <c r="C5" s="20" t="n">
        <v>1.5</v>
      </c>
      <c r="D5" s="21" t="n">
        <v>2</v>
      </c>
      <c r="E5" s="21" t="n">
        <v>3200</v>
      </c>
      <c r="F5" s="21" t="n">
        <v>250</v>
      </c>
      <c r="G5" s="22">
        <f>IF(A5="","",N(B5)*N(C5)*N(D5))</f>
        <v/>
      </c>
      <c r="H5" s="23">
        <f>IF(A5="","",G5*N(E5))</f>
        <v/>
      </c>
      <c r="I5" s="23">
        <f>IF(A5="","",G5*N(F5))</f>
        <v/>
      </c>
      <c r="J5" s="23">
        <f>IF(A5="","",H5+I5)</f>
        <v/>
      </c>
    </row>
    <row r="6">
      <c r="A6" s="19" t="inlineStr">
        <is>
          <t>شباك نوم</t>
        </is>
      </c>
      <c r="B6" s="20" t="n">
        <v>1.5</v>
      </c>
      <c r="C6" s="20" t="n">
        <v>1.4</v>
      </c>
      <c r="D6" s="21" t="n">
        <v>3</v>
      </c>
      <c r="E6" s="21" t="n">
        <v>3000</v>
      </c>
      <c r="F6" s="21" t="n">
        <v>250</v>
      </c>
      <c r="G6" s="22">
        <f>IF(A6="","",N(B6)*N(C6)*N(D6))</f>
        <v/>
      </c>
      <c r="H6" s="23">
        <f>IF(A6="","",G6*N(E6))</f>
        <v/>
      </c>
      <c r="I6" s="23">
        <f>IF(A6="","",G6*N(F6))</f>
        <v/>
      </c>
      <c r="J6" s="23">
        <f>IF(A6="","",H6+I6)</f>
        <v/>
      </c>
    </row>
    <row r="7">
      <c r="A7" s="19" t="inlineStr">
        <is>
          <t>باب بلكونة سحاب</t>
        </is>
      </c>
      <c r="B7" s="20" t="n">
        <v>2.2</v>
      </c>
      <c r="C7" s="20" t="n">
        <v>2.4</v>
      </c>
      <c r="D7" s="21" t="n">
        <v>1</v>
      </c>
      <c r="E7" s="21" t="n">
        <v>3600</v>
      </c>
      <c r="F7" s="21" t="n">
        <v>300</v>
      </c>
      <c r="G7" s="22">
        <f>IF(A7="","",N(B7)*N(C7)*N(D7))</f>
        <v/>
      </c>
      <c r="H7" s="23">
        <f>IF(A7="","",G7*N(E7))</f>
        <v/>
      </c>
      <c r="I7" s="23">
        <f>IF(A7="","",G7*N(F7))</f>
        <v/>
      </c>
      <c r="J7" s="23">
        <f>IF(A7="","",H7+I7)</f>
        <v/>
      </c>
    </row>
    <row r="8">
      <c r="A8" s="19" t="inlineStr">
        <is>
          <t>شباك مطبخ</t>
        </is>
      </c>
      <c r="B8" s="20" t="n">
        <v>1</v>
      </c>
      <c r="C8" s="20" t="n">
        <v>1.1</v>
      </c>
      <c r="D8" s="21" t="n">
        <v>1</v>
      </c>
      <c r="E8" s="21" t="n">
        <v>2900</v>
      </c>
      <c r="F8" s="21" t="n">
        <v>250</v>
      </c>
      <c r="G8" s="22">
        <f>IF(A8="","",N(B8)*N(C8)*N(D8))</f>
        <v/>
      </c>
      <c r="H8" s="23">
        <f>IF(A8="","",G8*N(E8))</f>
        <v/>
      </c>
      <c r="I8" s="23">
        <f>IF(A8="","",G8*N(F8))</f>
        <v/>
      </c>
      <c r="J8" s="23">
        <f>IF(A8="","",H8+I8)</f>
        <v/>
      </c>
    </row>
    <row r="9">
      <c r="A9" s="19" t="inlineStr">
        <is>
          <t>شباك حمام</t>
        </is>
      </c>
      <c r="B9" s="20" t="n">
        <v>0.6</v>
      </c>
      <c r="C9" s="20" t="n">
        <v>0.7</v>
      </c>
      <c r="D9" s="21" t="n">
        <v>2</v>
      </c>
      <c r="E9" s="21" t="n">
        <v>2700</v>
      </c>
      <c r="F9" s="21" t="n">
        <v>200</v>
      </c>
      <c r="G9" s="22">
        <f>IF(A9="","",N(B9)*N(C9)*N(D9))</f>
        <v/>
      </c>
      <c r="H9" s="23">
        <f>IF(A9="","",G9*N(E9))</f>
        <v/>
      </c>
      <c r="I9" s="23">
        <f>IF(A9="","",G9*N(F9))</f>
        <v/>
      </c>
      <c r="J9" s="23">
        <f>IF(A9="","",H9+I9)</f>
        <v/>
      </c>
    </row>
    <row r="10">
      <c r="A10" s="19" t="n"/>
      <c r="B10" s="20" t="n"/>
      <c r="C10" s="20" t="n"/>
      <c r="D10" s="21" t="n"/>
      <c r="E10" s="21" t="n"/>
      <c r="F10" s="21" t="n"/>
      <c r="G10" s="22">
        <f>IF(A10="","",N(B10)*N(C10)*N(D10))</f>
        <v/>
      </c>
      <c r="H10" s="23">
        <f>IF(A10="","",G10*N(E10))</f>
        <v/>
      </c>
      <c r="I10" s="23">
        <f>IF(A10="","",G10*N(F10))</f>
        <v/>
      </c>
      <c r="J10" s="23">
        <f>IF(A10="","",H10+I10)</f>
        <v/>
      </c>
    </row>
    <row r="11">
      <c r="A11" s="19" t="n"/>
      <c r="B11" s="20" t="n"/>
      <c r="C11" s="20" t="n"/>
      <c r="D11" s="21" t="n"/>
      <c r="E11" s="21" t="n"/>
      <c r="F11" s="21" t="n"/>
      <c r="G11" s="22">
        <f>IF(A11="","",N(B11)*N(C11)*N(D11))</f>
        <v/>
      </c>
      <c r="H11" s="23">
        <f>IF(A11="","",G11*N(E11))</f>
        <v/>
      </c>
      <c r="I11" s="23">
        <f>IF(A11="","",G11*N(F11))</f>
        <v/>
      </c>
      <c r="J11" s="23">
        <f>IF(A11="","",H11+I11)</f>
        <v/>
      </c>
    </row>
    <row r="12">
      <c r="A12" s="19" t="n"/>
      <c r="B12" s="20" t="n"/>
      <c r="C12" s="20" t="n"/>
      <c r="D12" s="21" t="n"/>
      <c r="E12" s="21" t="n"/>
      <c r="F12" s="21" t="n"/>
      <c r="G12" s="22">
        <f>IF(A12="","",N(B12)*N(C12)*N(D12))</f>
        <v/>
      </c>
      <c r="H12" s="23">
        <f>IF(A12="","",G12*N(E12))</f>
        <v/>
      </c>
      <c r="I12" s="23">
        <f>IF(A12="","",G12*N(F12))</f>
        <v/>
      </c>
      <c r="J12" s="23">
        <f>IF(A12="","",H12+I12)</f>
        <v/>
      </c>
    </row>
    <row r="13">
      <c r="A13" s="19" t="n"/>
      <c r="B13" s="20" t="n"/>
      <c r="C13" s="20" t="n"/>
      <c r="D13" s="21" t="n"/>
      <c r="E13" s="21" t="n"/>
      <c r="F13" s="21" t="n"/>
      <c r="G13" s="22">
        <f>IF(A13="","",N(B13)*N(C13)*N(D13))</f>
        <v/>
      </c>
      <c r="H13" s="23">
        <f>IF(A13="","",G13*N(E13))</f>
        <v/>
      </c>
      <c r="I13" s="23">
        <f>IF(A13="","",G13*N(F13))</f>
        <v/>
      </c>
      <c r="J13" s="23">
        <f>IF(A13="","",H13+I13)</f>
        <v/>
      </c>
    </row>
    <row r="14">
      <c r="A14" s="19" t="n"/>
      <c r="B14" s="20" t="n"/>
      <c r="C14" s="20" t="n"/>
      <c r="D14" s="21" t="n"/>
      <c r="E14" s="21" t="n"/>
      <c r="F14" s="21" t="n"/>
      <c r="G14" s="22">
        <f>IF(A14="","",N(B14)*N(C14)*N(D14))</f>
        <v/>
      </c>
      <c r="H14" s="23">
        <f>IF(A14="","",G14*N(E14))</f>
        <v/>
      </c>
      <c r="I14" s="23">
        <f>IF(A14="","",G14*N(F14))</f>
        <v/>
      </c>
      <c r="J14" s="23">
        <f>IF(A14="","",H14+I14)</f>
        <v/>
      </c>
    </row>
    <row r="15">
      <c r="A15" s="19" t="n"/>
      <c r="B15" s="20" t="n"/>
      <c r="C15" s="20" t="n"/>
      <c r="D15" s="21" t="n"/>
      <c r="E15" s="21" t="n"/>
      <c r="F15" s="21" t="n"/>
      <c r="G15" s="22">
        <f>IF(A15="","",N(B15)*N(C15)*N(D15))</f>
        <v/>
      </c>
      <c r="H15" s="23">
        <f>IF(A15="","",G15*N(E15))</f>
        <v/>
      </c>
      <c r="I15" s="23">
        <f>IF(A15="","",G15*N(F15))</f>
        <v/>
      </c>
      <c r="J15" s="23">
        <f>IF(A15="","",H15+I15)</f>
        <v/>
      </c>
    </row>
    <row r="16">
      <c r="A16" s="19" t="n"/>
      <c r="B16" s="20" t="n"/>
      <c r="C16" s="20" t="n"/>
      <c r="D16" s="21" t="n"/>
      <c r="E16" s="21" t="n"/>
      <c r="F16" s="21" t="n"/>
      <c r="G16" s="22">
        <f>IF(A16="","",N(B16)*N(C16)*N(D16))</f>
        <v/>
      </c>
      <c r="H16" s="23">
        <f>IF(A16="","",G16*N(E16))</f>
        <v/>
      </c>
      <c r="I16" s="23">
        <f>IF(A16="","",G16*N(F16))</f>
        <v/>
      </c>
      <c r="J16" s="23">
        <f>IF(A16="","",H16+I16)</f>
        <v/>
      </c>
    </row>
    <row r="17">
      <c r="A17" s="19" t="n"/>
      <c r="B17" s="20" t="n"/>
      <c r="C17" s="20" t="n"/>
      <c r="D17" s="21" t="n"/>
      <c r="E17" s="21" t="n"/>
      <c r="F17" s="21" t="n"/>
      <c r="G17" s="22">
        <f>IF(A17="","",N(B17)*N(C17)*N(D17))</f>
        <v/>
      </c>
      <c r="H17" s="23">
        <f>IF(A17="","",G17*N(E17))</f>
        <v/>
      </c>
      <c r="I17" s="23">
        <f>IF(A17="","",G17*N(F17))</f>
        <v/>
      </c>
      <c r="J17" s="23">
        <f>IF(A17="","",H17+I17)</f>
        <v/>
      </c>
    </row>
    <row r="18">
      <c r="A18" s="19" t="n"/>
      <c r="B18" s="20" t="n"/>
      <c r="C18" s="20" t="n"/>
      <c r="D18" s="21" t="n"/>
      <c r="E18" s="21" t="n"/>
      <c r="F18" s="21" t="n"/>
      <c r="G18" s="22">
        <f>IF(A18="","",N(B18)*N(C18)*N(D18))</f>
        <v/>
      </c>
      <c r="H18" s="23">
        <f>IF(A18="","",G18*N(E18))</f>
        <v/>
      </c>
      <c r="I18" s="23">
        <f>IF(A18="","",G18*N(F18))</f>
        <v/>
      </c>
      <c r="J18" s="23">
        <f>IF(A18="","",H18+I18)</f>
        <v/>
      </c>
    </row>
    <row r="19">
      <c r="A19" s="19" t="n"/>
      <c r="B19" s="20" t="n"/>
      <c r="C19" s="20" t="n"/>
      <c r="D19" s="21" t="n"/>
      <c r="E19" s="21" t="n"/>
      <c r="F19" s="21" t="n"/>
      <c r="G19" s="22">
        <f>IF(A19="","",N(B19)*N(C19)*N(D19))</f>
        <v/>
      </c>
      <c r="H19" s="23">
        <f>IF(A19="","",G19*N(E19))</f>
        <v/>
      </c>
      <c r="I19" s="23">
        <f>IF(A19="","",G19*N(F19))</f>
        <v/>
      </c>
      <c r="J19" s="23">
        <f>IF(A19="","",H19+I19)</f>
        <v/>
      </c>
    </row>
    <row r="20">
      <c r="A20" s="19" t="n"/>
      <c r="B20" s="20" t="n"/>
      <c r="C20" s="20" t="n"/>
      <c r="D20" s="21" t="n"/>
      <c r="E20" s="21" t="n"/>
      <c r="F20" s="21" t="n"/>
      <c r="G20" s="22">
        <f>IF(A20="","",N(B20)*N(C20)*N(D20))</f>
        <v/>
      </c>
      <c r="H20" s="23">
        <f>IF(A20="","",G20*N(E20))</f>
        <v/>
      </c>
      <c r="I20" s="23">
        <f>IF(A20="","",G20*N(F20))</f>
        <v/>
      </c>
      <c r="J20" s="23">
        <f>IF(A20="","",H20+I20)</f>
        <v/>
      </c>
    </row>
    <row r="21">
      <c r="A21" s="19" t="n"/>
      <c r="B21" s="20" t="n"/>
      <c r="C21" s="20" t="n"/>
      <c r="D21" s="21" t="n"/>
      <c r="E21" s="21" t="n"/>
      <c r="F21" s="21" t="n"/>
      <c r="G21" s="22">
        <f>IF(A21="","",N(B21)*N(C21)*N(D21))</f>
        <v/>
      </c>
      <c r="H21" s="23">
        <f>IF(A21="","",G21*N(E21))</f>
        <v/>
      </c>
      <c r="I21" s="23">
        <f>IF(A21="","",G21*N(F21))</f>
        <v/>
      </c>
      <c r="J21" s="23">
        <f>IF(A21="","",H21+I21)</f>
        <v/>
      </c>
    </row>
    <row r="22">
      <c r="A22" s="19" t="n"/>
      <c r="B22" s="20" t="n"/>
      <c r="C22" s="20" t="n"/>
      <c r="D22" s="21" t="n"/>
      <c r="E22" s="21" t="n"/>
      <c r="F22" s="21" t="n"/>
      <c r="G22" s="22">
        <f>IF(A22="","",N(B22)*N(C22)*N(D22))</f>
        <v/>
      </c>
      <c r="H22" s="23">
        <f>IF(A22="","",G22*N(E22))</f>
        <v/>
      </c>
      <c r="I22" s="23">
        <f>IF(A22="","",G22*N(F22))</f>
        <v/>
      </c>
      <c r="J22" s="23">
        <f>IF(A22="","",H22+I22)</f>
        <v/>
      </c>
    </row>
    <row r="23">
      <c r="A23" s="19" t="n"/>
      <c r="B23" s="20" t="n"/>
      <c r="C23" s="20" t="n"/>
      <c r="D23" s="21" t="n"/>
      <c r="E23" s="21" t="n"/>
      <c r="F23" s="21" t="n"/>
      <c r="G23" s="22">
        <f>IF(A23="","",N(B23)*N(C23)*N(D23))</f>
        <v/>
      </c>
      <c r="H23" s="23">
        <f>IF(A23="","",G23*N(E23))</f>
        <v/>
      </c>
      <c r="I23" s="23">
        <f>IF(A23="","",G23*N(F23))</f>
        <v/>
      </c>
      <c r="J23" s="23">
        <f>IF(A23="","",H23+I23)</f>
        <v/>
      </c>
    </row>
    <row r="24">
      <c r="A24" s="19" t="n"/>
      <c r="B24" s="20" t="n"/>
      <c r="C24" s="20" t="n"/>
      <c r="D24" s="21" t="n"/>
      <c r="E24" s="21" t="n"/>
      <c r="F24" s="21" t="n"/>
      <c r="G24" s="22">
        <f>IF(A24="","",N(B24)*N(C24)*N(D24))</f>
        <v/>
      </c>
      <c r="H24" s="23">
        <f>IF(A24="","",G24*N(E24))</f>
        <v/>
      </c>
      <c r="I24" s="23">
        <f>IF(A24="","",G24*N(F24))</f>
        <v/>
      </c>
      <c r="J24" s="23">
        <f>IF(A24="","",H24+I24)</f>
        <v/>
      </c>
    </row>
    <row r="25">
      <c r="A25" s="24" t="inlineStr">
        <is>
          <t>الإجمالي</t>
        </is>
      </c>
      <c r="B25" s="25" t="n"/>
      <c r="C25" s="25" t="n"/>
      <c r="D25" s="26">
        <f>SUM(D5:D24)</f>
        <v/>
      </c>
      <c r="E25" s="25" t="n"/>
      <c r="F25" s="25" t="n"/>
      <c r="G25" s="27">
        <f>SUM(G5:G24)</f>
        <v/>
      </c>
      <c r="H25" s="26">
        <f>SUM(H5:H24)</f>
        <v/>
      </c>
      <c r="I25" s="26">
        <f>SUM(I5:I24)</f>
        <v/>
      </c>
      <c r="J25" s="26">
        <f>SUM(J5:J24)</f>
        <v/>
      </c>
    </row>
    <row r="27">
      <c r="A27" s="28" t="inlineStr">
        <is>
          <t>النقل</t>
        </is>
      </c>
      <c r="B27" s="21" t="n">
        <v>1200</v>
      </c>
    </row>
    <row r="28">
      <c r="A28" s="28" t="inlineStr">
        <is>
          <t>هالك الخامات</t>
        </is>
      </c>
      <c r="B28" s="29" t="n">
        <v>0.05</v>
      </c>
    </row>
    <row r="29">
      <c r="A29" s="28" t="inlineStr">
        <is>
          <t>هامش الربح من السعر</t>
        </is>
      </c>
      <c r="B29" s="29" t="n">
        <v>0.22</v>
      </c>
    </row>
    <row r="30">
      <c r="A30" s="30" t="inlineStr">
        <is>
          <t>التكلفة الكاملة</t>
        </is>
      </c>
      <c r="B30" s="23">
        <f>J25+H25*B28+B27</f>
        <v/>
      </c>
    </row>
    <row r="31">
      <c r="A31" s="28" t="inlineStr">
        <is>
          <t>سعر العرض</t>
        </is>
      </c>
      <c r="B31" s="31">
        <f>IF(B29&gt;=1,"",ROUND(B30/(1-B29),-2))</f>
        <v/>
      </c>
    </row>
    <row r="32">
      <c r="A32" s="30" t="inlineStr">
        <is>
          <t>الربح</t>
        </is>
      </c>
      <c r="B32" s="23">
        <f>IF(B31="","",B31-B30)</f>
        <v/>
      </c>
    </row>
    <row r="33">
      <c r="A33" s="30" t="inlineStr">
        <is>
          <t>سعر المتر للعميل</t>
        </is>
      </c>
      <c r="B33" s="23">
        <f>IF(OR(B31="",G25=0),"",B31/G25)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2026-11-01T20:11:47Z</dcterms:created>
  <dcterms:modified xmlns:dcterms="http://purl.org/dc/terms/" xmlns:xsi="http://www.w3.org/2001/XMLSchema-instance" xsi:type="dcterms:W3CDTF">2026-11-01T20:11:47Z</dcterms:modified>
</cp:coreProperties>
</file>