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سنة" sheetId="3" state="visible" r:id="rId3"/>
  </sheets>
  <definedNames>
    <definedName name="_xlnm.Print_Area" localSheetId="2">'السنة'!$A$1:$C$27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#,##0.00;[Red]-#,##0.00"/>
    <numFmt numFmtId="166" formatCode="0.0%"/>
    <numFmt numFmtId="167" formatCode="0.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7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التكلفة</a:t>
            </a:r>
          </a:p>
        </rich>
      </tx>
    </title>
    <plotArea>
      <pieChart>
        <varyColors val="1"/>
        <ser>
          <idx val="0"/>
          <order val="0"/>
          <tx>
            <strRef>
              <f>'السنة'!B19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cat>
            <numRef>
              <f>'السنة'!$A$20:$A$23</f>
            </numRef>
          </cat>
          <val>
            <numRef>
              <f>'السنة'!$B$20:$B$23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وربحية قطيع الماعز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لمربي الماعز: من عدد الأمهات والمواليد والنفوق ووزن وسعر البيع والعلف والبيطري والراعي وإيراد اللبن والسماد، يحسب الرؤوس المباعة والإيراد والتكاليف وصافي الربح وربح الأم وتكلفة الكيلو.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بيانات القطيع من سجل التربية وأسعار العلف والبيع الحالية.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الرعي على مخلفات الزراعة يخفض العلف كثيرًا؛ عدّل الكمية حسب منطقتك. ثمن شراء الأمهات غير محسوب؛ أضف إهلاكه إن أردت الربح الكامل. سعر البيع يرتفع قبل عيد الأضحى.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30" customHeight="1">
      <c r="A1" s="15" t="inlineStr">
        <is>
          <t>قطيع 40 أم ماعز - سنة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عدد الأمهات</t>
        </is>
      </c>
      <c r="B4" s="20" t="n">
        <v>40</v>
      </c>
    </row>
    <row r="5">
      <c r="A5" s="19" t="inlineStr">
        <is>
          <t>مواليد الأم في السنة</t>
        </is>
      </c>
      <c r="B5" s="21" t="n">
        <v>1.8</v>
      </c>
    </row>
    <row r="6">
      <c r="A6" s="19" t="inlineStr">
        <is>
          <t>النفوق حتى البيع</t>
        </is>
      </c>
      <c r="B6" s="22" t="n">
        <v>0.08</v>
      </c>
    </row>
    <row r="7">
      <c r="A7" s="19" t="inlineStr">
        <is>
          <t>وزن البيع (كجم)</t>
        </is>
      </c>
      <c r="B7" s="21" t="n">
        <v>28</v>
      </c>
    </row>
    <row r="8">
      <c r="A8" s="19" t="inlineStr">
        <is>
          <t>سعر كيلو القائم</t>
        </is>
      </c>
      <c r="B8" s="21" t="n">
        <v>230</v>
      </c>
    </row>
    <row r="9">
      <c r="A9" s="19" t="inlineStr">
        <is>
          <t>علف الأم سنويًا (كجم)</t>
        </is>
      </c>
      <c r="B9" s="20" t="n">
        <v>440</v>
      </c>
    </row>
    <row r="10">
      <c r="A10" s="19" t="inlineStr">
        <is>
          <t>سعر كيلو العلف</t>
        </is>
      </c>
      <c r="B10" s="21" t="n">
        <v>12</v>
      </c>
    </row>
    <row r="11">
      <c r="A11" s="19" t="inlineStr">
        <is>
          <t>علف المولود حتى البيع (كجم)</t>
        </is>
      </c>
      <c r="B11" s="20" t="n">
        <v>130</v>
      </c>
    </row>
    <row r="12">
      <c r="A12" s="19" t="inlineStr">
        <is>
          <t>بيطري للأم سنويًا</t>
        </is>
      </c>
      <c r="B12" s="20" t="n">
        <v>300</v>
      </c>
    </row>
    <row r="13">
      <c r="A13" s="19" t="inlineStr">
        <is>
          <t>الراعي سنويًا</t>
        </is>
      </c>
      <c r="B13" s="20" t="n">
        <v>72000</v>
      </c>
    </row>
    <row r="14">
      <c r="A14" s="19" t="inlineStr">
        <is>
          <t>إيراد اللبن والسماد سنويًا</t>
        </is>
      </c>
      <c r="B14" s="20" t="n">
        <v>30000</v>
      </c>
    </row>
    <row r="16">
      <c r="A16" s="18" t="inlineStr">
        <is>
          <t>النتائج</t>
        </is>
      </c>
      <c r="C16" s="23" t="inlineStr">
        <is>
          <t>النسبة</t>
        </is>
      </c>
    </row>
    <row r="17">
      <c r="A17" s="24" t="inlineStr">
        <is>
          <t>المواليد</t>
        </is>
      </c>
      <c r="B17" s="25">
        <f>B4*B5</f>
        <v/>
      </c>
    </row>
    <row r="18">
      <c r="A18" s="24" t="inlineStr">
        <is>
          <t>الرؤوس المباعة</t>
        </is>
      </c>
      <c r="B18" s="25">
        <f>B17*(1-B6)</f>
        <v/>
      </c>
    </row>
    <row r="19">
      <c r="A19" s="24" t="inlineStr">
        <is>
          <t>الإيراد السنوي</t>
        </is>
      </c>
      <c r="B19" s="26">
        <f>B18*B7*B8+B14</f>
        <v/>
      </c>
    </row>
    <row r="20">
      <c r="A20" s="24" t="inlineStr">
        <is>
          <t>علف الأمهات</t>
        </is>
      </c>
      <c r="B20" s="26">
        <f>B4*B9*B10</f>
        <v/>
      </c>
      <c r="C20" s="27">
        <f>IF($B$24=0,"",B20/$B$24)</f>
        <v/>
      </c>
    </row>
    <row r="21">
      <c r="A21" s="24" t="inlineStr">
        <is>
          <t>علف المواليد</t>
        </is>
      </c>
      <c r="B21" s="26">
        <f>B18*B11*B10</f>
        <v/>
      </c>
      <c r="C21" s="27">
        <f>IF($B$24=0,"",B21/$B$24)</f>
        <v/>
      </c>
    </row>
    <row r="22">
      <c r="A22" s="24" t="inlineStr">
        <is>
          <t>البيطري</t>
        </is>
      </c>
      <c r="B22" s="26">
        <f>B4*B12</f>
        <v/>
      </c>
      <c r="C22" s="27">
        <f>IF($B$24=0,"",B22/$B$24)</f>
        <v/>
      </c>
    </row>
    <row r="23">
      <c r="A23" s="24" t="inlineStr">
        <is>
          <t>الراعي</t>
        </is>
      </c>
      <c r="B23" s="26">
        <f>B13</f>
        <v/>
      </c>
      <c r="C23" s="27">
        <f>IF($B$24=0,"",B23/$B$24)</f>
        <v/>
      </c>
    </row>
    <row r="24">
      <c r="A24" s="19" t="inlineStr">
        <is>
          <t>إجمالي التكلفة</t>
        </is>
      </c>
      <c r="B24" s="28">
        <f>SUM(B20:B23)</f>
        <v/>
      </c>
    </row>
    <row r="25">
      <c r="A25" s="19" t="inlineStr">
        <is>
          <t>صافي الربح السنوي</t>
        </is>
      </c>
      <c r="B25" s="28">
        <f>B19-B24</f>
        <v/>
      </c>
    </row>
    <row r="26">
      <c r="A26" s="24" t="inlineStr">
        <is>
          <t>ربح الأم</t>
        </is>
      </c>
      <c r="B26" s="26">
        <f>IF(B4=0,"",B25/B4)</f>
        <v/>
      </c>
    </row>
    <row r="27">
      <c r="A27" s="24" t="inlineStr">
        <is>
          <t>تكلفة كيلو القائم</t>
        </is>
      </c>
      <c r="B27" s="29">
        <f>IF(B18*B7=0,"",B24/(B18*B7))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16:B16"/>
    <mergeCell ref="A3:C3"/>
    <mergeCell ref="A2:C2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2026-11-01T20:22:41Z</dcterms:created>
  <dcterms:modified xmlns:dcterms="http://purl.org/dc/terms/" xmlns:xsi="http://www.w3.org/2001/XMLSchema-instance" xsi:type="dcterms:W3CDTF">2026-11-01T20:22:41Z</dcterms:modified>
</cp:coreProperties>
</file>