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خطة" sheetId="3" state="visible" r:id="rId3"/>
  </sheets>
  <definedNames>
    <definedName name="_xlnm.Print_Area" localSheetId="2">'الخطة'!$A$1:$J$37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164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5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مجمل الربح حسب الصنف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'الخطة'!I5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'الخطة'!$A$6:$A$11</f>
            </numRef>
          </cat>
          <val>
            <numRef>
              <f>'الخطة'!$I$6:$I$11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22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خطة إنتاج وربحية حلويات رمضان والعيد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لمحلات الحلويات الشرقية في موسم رمضان والعيد: لكل صنف الكمية اليومية وأيام الإنتاج وتكلفة وسعر الكيلو ونسبة غير المباع، فيحسب الكمية والتكلفة والمبيعات ومجمل الربح والهامش، ثم صافي ربح الموسم.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خطة الإنتاج لكل صنف بناءً على الموسم السابق، وتكلفة الكيلو بالأسعار الحالية، ونسبة غير المباع.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اشترِ السمن والمكسرات والسكر مبكرًا قبل ارتفاع الأسعار. الحجز المسبق يقلل الفاقد. الأصناف ذات الصلاحية القصيرة تُنتج يومًا بيوم.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8" customWidth="1" min="3" max="3"/>
    <col width="9" customWidth="1" min="4" max="4"/>
    <col width="9" customWidth="1" min="5" max="5"/>
    <col width="10" customWidth="1" min="6" max="6"/>
    <col width="12" customWidth="1" min="7" max="7"/>
    <col width="12" customWidth="1" min="8" max="8"/>
    <col width="12" customWidth="1" min="9" max="9"/>
    <col width="8" customWidth="1" min="10" max="10"/>
  </cols>
  <sheetData>
    <row r="1" ht="30" customHeight="1">
      <c r="A1" s="15" t="inlineStr">
        <is>
          <t>خطة موسم رمضان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نسبة غير المباع</t>
        </is>
      </c>
      <c r="B3" s="19" t="n">
        <v>0.04</v>
      </c>
    </row>
    <row r="5" ht="36" customHeight="1">
      <c r="A5" s="20" t="inlineStr">
        <is>
          <t>الصنف</t>
        </is>
      </c>
      <c r="B5" s="20" t="inlineStr">
        <is>
          <t>كجم يوميًا</t>
        </is>
      </c>
      <c r="C5" s="20" t="inlineStr">
        <is>
          <t>الأيام</t>
        </is>
      </c>
      <c r="D5" s="20" t="inlineStr">
        <is>
          <t>تكلفة الكيلو</t>
        </is>
      </c>
      <c r="E5" s="20" t="inlineStr">
        <is>
          <t>سعر الكيلو</t>
        </is>
      </c>
      <c r="F5" s="20" t="inlineStr">
        <is>
          <t>الكمية كجم</t>
        </is>
      </c>
      <c r="G5" s="20" t="inlineStr">
        <is>
          <t>التكلفة</t>
        </is>
      </c>
      <c r="H5" s="20" t="inlineStr">
        <is>
          <t>المبيعات</t>
        </is>
      </c>
      <c r="I5" s="20" t="inlineStr">
        <is>
          <t>مجمل الربح</t>
        </is>
      </c>
      <c r="J5" s="20" t="inlineStr">
        <is>
          <t>الهامش</t>
        </is>
      </c>
    </row>
    <row r="6">
      <c r="A6" s="21" t="inlineStr">
        <is>
          <t>كنافة بالكريمة</t>
        </is>
      </c>
      <c r="B6" s="22" t="n">
        <v>60</v>
      </c>
      <c r="C6" s="22" t="n">
        <v>30</v>
      </c>
      <c r="D6" s="22" t="n">
        <v>130</v>
      </c>
      <c r="E6" s="22" t="n">
        <v>210</v>
      </c>
      <c r="F6" s="23">
        <f>IF(A6="","",N(B6)*N(C6))</f>
        <v/>
      </c>
      <c r="G6" s="23">
        <f>IF(A6="","",F6*N(D6))</f>
        <v/>
      </c>
      <c r="H6" s="23">
        <f>IF(A6="","",F6*(1-$B$3)*N(E6))</f>
        <v/>
      </c>
      <c r="I6" s="23">
        <f>IF(A6="","",H6-G6)</f>
        <v/>
      </c>
      <c r="J6" s="24">
        <f>IF(OR(A6="",N(H6)=0),"",I6/H6)</f>
        <v/>
      </c>
    </row>
    <row r="7">
      <c r="A7" s="21" t="inlineStr">
        <is>
          <t>قطايف</t>
        </is>
      </c>
      <c r="B7" s="22" t="n">
        <v>70</v>
      </c>
      <c r="C7" s="22" t="n">
        <v>30</v>
      </c>
      <c r="D7" s="22" t="n">
        <v>85</v>
      </c>
      <c r="E7" s="22" t="n">
        <v>140</v>
      </c>
      <c r="F7" s="23">
        <f>IF(A7="","",N(B7)*N(C7))</f>
        <v/>
      </c>
      <c r="G7" s="23">
        <f>IF(A7="","",F7*N(D7))</f>
        <v/>
      </c>
      <c r="H7" s="23">
        <f>IF(A7="","",F7*(1-$B$3)*N(E7))</f>
        <v/>
      </c>
      <c r="I7" s="23">
        <f>IF(A7="","",H7-G7)</f>
        <v/>
      </c>
      <c r="J7" s="24">
        <f>IF(OR(A7="",N(H7)=0),"",I7/H7)</f>
        <v/>
      </c>
    </row>
    <row r="8">
      <c r="A8" s="21" t="inlineStr">
        <is>
          <t>بسبوسة</t>
        </is>
      </c>
      <c r="B8" s="22" t="n">
        <v>50</v>
      </c>
      <c r="C8" s="22" t="n">
        <v>30</v>
      </c>
      <c r="D8" s="22" t="n">
        <v>110</v>
      </c>
      <c r="E8" s="22" t="n">
        <v>180</v>
      </c>
      <c r="F8" s="23">
        <f>IF(A8="","",N(B8)*N(C8))</f>
        <v/>
      </c>
      <c r="G8" s="23">
        <f>IF(A8="","",F8*N(D8))</f>
        <v/>
      </c>
      <c r="H8" s="23">
        <f>IF(A8="","",F8*(1-$B$3)*N(E8))</f>
        <v/>
      </c>
      <c r="I8" s="23">
        <f>IF(A8="","",H8-G8)</f>
        <v/>
      </c>
      <c r="J8" s="24">
        <f>IF(OR(A8="",N(H8)=0),"",I8/H8)</f>
        <v/>
      </c>
    </row>
    <row r="9">
      <c r="A9" s="21" t="inlineStr">
        <is>
          <t>لقمة القاضي</t>
        </is>
      </c>
      <c r="B9" s="22" t="n">
        <v>30</v>
      </c>
      <c r="C9" s="22" t="n">
        <v>30</v>
      </c>
      <c r="D9" s="22" t="n">
        <v>90</v>
      </c>
      <c r="E9" s="22" t="n">
        <v>160</v>
      </c>
      <c r="F9" s="23">
        <f>IF(A9="","",N(B9)*N(C9))</f>
        <v/>
      </c>
      <c r="G9" s="23">
        <f>IF(A9="","",F9*N(D9))</f>
        <v/>
      </c>
      <c r="H9" s="23">
        <f>IF(A9="","",F9*(1-$B$3)*N(E9))</f>
        <v/>
      </c>
      <c r="I9" s="23">
        <f>IF(A9="","",H9-G9)</f>
        <v/>
      </c>
      <c r="J9" s="24">
        <f>IF(OR(A9="",N(H9)=0),"",I9/H9)</f>
        <v/>
      </c>
    </row>
    <row r="10">
      <c r="A10" s="21" t="inlineStr">
        <is>
          <t>جلاش بالمكسرات</t>
        </is>
      </c>
      <c r="B10" s="22" t="n">
        <v>25</v>
      </c>
      <c r="C10" s="22" t="n">
        <v>30</v>
      </c>
      <c r="D10" s="22" t="n">
        <v>190</v>
      </c>
      <c r="E10" s="22" t="n">
        <v>300</v>
      </c>
      <c r="F10" s="23">
        <f>IF(A10="","",N(B10)*N(C10))</f>
        <v/>
      </c>
      <c r="G10" s="23">
        <f>IF(A10="","",F10*N(D10))</f>
        <v/>
      </c>
      <c r="H10" s="23">
        <f>IF(A10="","",F10*(1-$B$3)*N(E10))</f>
        <v/>
      </c>
      <c r="I10" s="23">
        <f>IF(A10="","",H10-G10)</f>
        <v/>
      </c>
      <c r="J10" s="24">
        <f>IF(OR(A10="",N(H10)=0),"",I10/H10)</f>
        <v/>
      </c>
    </row>
    <row r="11">
      <c r="A11" s="21" t="inlineStr">
        <is>
          <t>كحك وبسكويت العيد</t>
        </is>
      </c>
      <c r="B11" s="22" t="n">
        <v>80</v>
      </c>
      <c r="C11" s="22" t="n">
        <v>10</v>
      </c>
      <c r="D11" s="22" t="n">
        <v>180</v>
      </c>
      <c r="E11" s="22" t="n">
        <v>300</v>
      </c>
      <c r="F11" s="23">
        <f>IF(A11="","",N(B11)*N(C11))</f>
        <v/>
      </c>
      <c r="G11" s="23">
        <f>IF(A11="","",F11*N(D11))</f>
        <v/>
      </c>
      <c r="H11" s="23">
        <f>IF(A11="","",F11*(1-$B$3)*N(E11))</f>
        <v/>
      </c>
      <c r="I11" s="23">
        <f>IF(A11="","",H11-G11)</f>
        <v/>
      </c>
      <c r="J11" s="24">
        <f>IF(OR(A11="",N(H11)=0),"",I11/H11)</f>
        <v/>
      </c>
    </row>
    <row r="12">
      <c r="A12" s="21" t="n"/>
      <c r="B12" s="22" t="n"/>
      <c r="C12" s="22" t="n"/>
      <c r="D12" s="22" t="n"/>
      <c r="E12" s="22" t="n"/>
      <c r="F12" s="23">
        <f>IF(A12="","",N(B12)*N(C12))</f>
        <v/>
      </c>
      <c r="G12" s="23">
        <f>IF(A12="","",F12*N(D12))</f>
        <v/>
      </c>
      <c r="H12" s="23">
        <f>IF(A12="","",F12*(1-$B$3)*N(E12))</f>
        <v/>
      </c>
      <c r="I12" s="23">
        <f>IF(A12="","",H12-G12)</f>
        <v/>
      </c>
      <c r="J12" s="24">
        <f>IF(OR(A12="",N(H12)=0),"",I12/H12)</f>
        <v/>
      </c>
    </row>
    <row r="13">
      <c r="A13" s="21" t="n"/>
      <c r="B13" s="22" t="n"/>
      <c r="C13" s="22" t="n"/>
      <c r="D13" s="22" t="n"/>
      <c r="E13" s="22" t="n"/>
      <c r="F13" s="23">
        <f>IF(A13="","",N(B13)*N(C13))</f>
        <v/>
      </c>
      <c r="G13" s="23">
        <f>IF(A13="","",F13*N(D13))</f>
        <v/>
      </c>
      <c r="H13" s="23">
        <f>IF(A13="","",F13*(1-$B$3)*N(E13))</f>
        <v/>
      </c>
      <c r="I13" s="23">
        <f>IF(A13="","",H13-G13)</f>
        <v/>
      </c>
      <c r="J13" s="24">
        <f>IF(OR(A13="",N(H13)=0),"",I13/H13)</f>
        <v/>
      </c>
    </row>
    <row r="14">
      <c r="A14" s="21" t="n"/>
      <c r="B14" s="22" t="n"/>
      <c r="C14" s="22" t="n"/>
      <c r="D14" s="22" t="n"/>
      <c r="E14" s="22" t="n"/>
      <c r="F14" s="23">
        <f>IF(A14="","",N(B14)*N(C14))</f>
        <v/>
      </c>
      <c r="G14" s="23">
        <f>IF(A14="","",F14*N(D14))</f>
        <v/>
      </c>
      <c r="H14" s="23">
        <f>IF(A14="","",F14*(1-$B$3)*N(E14))</f>
        <v/>
      </c>
      <c r="I14" s="23">
        <f>IF(A14="","",H14-G14)</f>
        <v/>
      </c>
      <c r="J14" s="24">
        <f>IF(OR(A14="",N(H14)=0),"",I14/H14)</f>
        <v/>
      </c>
    </row>
    <row r="15">
      <c r="A15" s="21" t="n"/>
      <c r="B15" s="22" t="n"/>
      <c r="C15" s="22" t="n"/>
      <c r="D15" s="22" t="n"/>
      <c r="E15" s="22" t="n"/>
      <c r="F15" s="23">
        <f>IF(A15="","",N(B15)*N(C15))</f>
        <v/>
      </c>
      <c r="G15" s="23">
        <f>IF(A15="","",F15*N(D15))</f>
        <v/>
      </c>
      <c r="H15" s="23">
        <f>IF(A15="","",F15*(1-$B$3)*N(E15))</f>
        <v/>
      </c>
      <c r="I15" s="23">
        <f>IF(A15="","",H15-G15)</f>
        <v/>
      </c>
      <c r="J15" s="24">
        <f>IF(OR(A15="",N(H15)=0),"",I15/H15)</f>
        <v/>
      </c>
    </row>
    <row r="16">
      <c r="A16" s="21" t="n"/>
      <c r="B16" s="22" t="n"/>
      <c r="C16" s="22" t="n"/>
      <c r="D16" s="22" t="n"/>
      <c r="E16" s="22" t="n"/>
      <c r="F16" s="23">
        <f>IF(A16="","",N(B16)*N(C16))</f>
        <v/>
      </c>
      <c r="G16" s="23">
        <f>IF(A16="","",F16*N(D16))</f>
        <v/>
      </c>
      <c r="H16" s="23">
        <f>IF(A16="","",F16*(1-$B$3)*N(E16))</f>
        <v/>
      </c>
      <c r="I16" s="23">
        <f>IF(A16="","",H16-G16)</f>
        <v/>
      </c>
      <c r="J16" s="24">
        <f>IF(OR(A16="",N(H16)=0),"",I16/H16)</f>
        <v/>
      </c>
    </row>
    <row r="17">
      <c r="A17" s="21" t="n"/>
      <c r="B17" s="22" t="n"/>
      <c r="C17" s="22" t="n"/>
      <c r="D17" s="22" t="n"/>
      <c r="E17" s="22" t="n"/>
      <c r="F17" s="23">
        <f>IF(A17="","",N(B17)*N(C17))</f>
        <v/>
      </c>
      <c r="G17" s="23">
        <f>IF(A17="","",F17*N(D17))</f>
        <v/>
      </c>
      <c r="H17" s="23">
        <f>IF(A17="","",F17*(1-$B$3)*N(E17))</f>
        <v/>
      </c>
      <c r="I17" s="23">
        <f>IF(A17="","",H17-G17)</f>
        <v/>
      </c>
      <c r="J17" s="24">
        <f>IF(OR(A17="",N(H17)=0),"",I17/H17)</f>
        <v/>
      </c>
    </row>
    <row r="18">
      <c r="A18" s="21" t="n"/>
      <c r="B18" s="22" t="n"/>
      <c r="C18" s="22" t="n"/>
      <c r="D18" s="22" t="n"/>
      <c r="E18" s="22" t="n"/>
      <c r="F18" s="23">
        <f>IF(A18="","",N(B18)*N(C18))</f>
        <v/>
      </c>
      <c r="G18" s="23">
        <f>IF(A18="","",F18*N(D18))</f>
        <v/>
      </c>
      <c r="H18" s="23">
        <f>IF(A18="","",F18*(1-$B$3)*N(E18))</f>
        <v/>
      </c>
      <c r="I18" s="23">
        <f>IF(A18="","",H18-G18)</f>
        <v/>
      </c>
      <c r="J18" s="24">
        <f>IF(OR(A18="",N(H18)=0),"",I18/H18)</f>
        <v/>
      </c>
    </row>
    <row r="19">
      <c r="A19" s="21" t="n"/>
      <c r="B19" s="22" t="n"/>
      <c r="C19" s="22" t="n"/>
      <c r="D19" s="22" t="n"/>
      <c r="E19" s="22" t="n"/>
      <c r="F19" s="23">
        <f>IF(A19="","",N(B19)*N(C19))</f>
        <v/>
      </c>
      <c r="G19" s="23">
        <f>IF(A19="","",F19*N(D19))</f>
        <v/>
      </c>
      <c r="H19" s="23">
        <f>IF(A19="","",F19*(1-$B$3)*N(E19))</f>
        <v/>
      </c>
      <c r="I19" s="23">
        <f>IF(A19="","",H19-G19)</f>
        <v/>
      </c>
      <c r="J19" s="24">
        <f>IF(OR(A19="",N(H19)=0),"",I19/H19)</f>
        <v/>
      </c>
    </row>
    <row r="20">
      <c r="A20" s="21" t="n"/>
      <c r="B20" s="22" t="n"/>
      <c r="C20" s="22" t="n"/>
      <c r="D20" s="22" t="n"/>
      <c r="E20" s="22" t="n"/>
      <c r="F20" s="23">
        <f>IF(A20="","",N(B20)*N(C20))</f>
        <v/>
      </c>
      <c r="G20" s="23">
        <f>IF(A20="","",F20*N(D20))</f>
        <v/>
      </c>
      <c r="H20" s="23">
        <f>IF(A20="","",F20*(1-$B$3)*N(E20))</f>
        <v/>
      </c>
      <c r="I20" s="23">
        <f>IF(A20="","",H20-G20)</f>
        <v/>
      </c>
      <c r="J20" s="24">
        <f>IF(OR(A20="",N(H20)=0),"",I20/H20)</f>
        <v/>
      </c>
    </row>
    <row r="21">
      <c r="A21" s="25" t="inlineStr">
        <is>
          <t>الإجمالي</t>
        </is>
      </c>
      <c r="B21" s="26" t="n"/>
      <c r="C21" s="26" t="n"/>
      <c r="D21" s="26" t="n"/>
      <c r="E21" s="26" t="n"/>
      <c r="F21" s="27">
        <f>SUM(F6:F20)</f>
        <v/>
      </c>
      <c r="G21" s="27">
        <f>SUM(G6:G20)</f>
        <v/>
      </c>
      <c r="H21" s="27">
        <f>SUM(H6:H20)</f>
        <v/>
      </c>
      <c r="I21" s="27">
        <f>SUM(I6:I20)</f>
        <v/>
      </c>
      <c r="J21" s="28">
        <f>IF(H21=0,"",I21/H21)</f>
        <v/>
      </c>
    </row>
    <row r="23">
      <c r="A23" s="18" t="inlineStr">
        <is>
          <t>عمالة موسمية</t>
        </is>
      </c>
      <c r="B23" s="22" t="n">
        <v>120000</v>
      </c>
    </row>
    <row r="24">
      <c r="A24" s="18" t="inlineStr">
        <is>
          <t>إيجار المكان والخيمة</t>
        </is>
      </c>
      <c r="B24" s="22" t="n">
        <v>90000</v>
      </c>
    </row>
    <row r="25">
      <c r="A25" s="18" t="inlineStr">
        <is>
          <t>غاز وتعبئة</t>
        </is>
      </c>
      <c r="B25" s="22" t="n">
        <v>60000</v>
      </c>
    </row>
    <row r="26">
      <c r="A26" s="29" t="inlineStr">
        <is>
          <t>مجمل الربح</t>
        </is>
      </c>
      <c r="B26" s="23">
        <f>I21</f>
        <v/>
      </c>
    </row>
    <row r="27">
      <c r="A27" s="29" t="inlineStr">
        <is>
          <t>المصروفات الثابتة</t>
        </is>
      </c>
      <c r="B27" s="23">
        <f>SUM(B23:B25)</f>
        <v/>
      </c>
    </row>
    <row r="28">
      <c r="A28" s="18" t="inlineStr">
        <is>
          <t>صافي الربح</t>
        </is>
      </c>
      <c r="B28" s="30">
        <f>B26-B27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2026-11-01T20:22:42Z</dcterms:created>
  <dcterms:modified xmlns:dcterms="http://purl.org/dc/terms/" xmlns:xsi="http://www.w3.org/2001/XMLSchema-instance" xsi:type="dcterms:W3CDTF">2026-11-01T20:22:42Z</dcterms:modified>
</cp:coreProperties>
</file>