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قسام" sheetId="3" state="visible" r:id="rId3"/>
  </sheets>
  <definedNames>
    <definedName name="_xlnm.Print_Area" localSheetId="2">'الأقسام'!$A$1:$J$24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إشغال ومساهمة أقسام المستشفى الخاص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للمستشفيات الخاصة: لكل قسم عدد الأسرة ونسبة الإشغال وسعر الإقامة اليومي والتكلفة المباشرة ليوم المريض، فيحسب أيام المرضى والإيراد والتكلفة والمساهمة والهامش، ثم صافي الربح ومتوسط الإشغال.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أيام الشهر، ثم بيانات الأقسام من تقرير الدخول والخروج، والتكلفة المباشرة (تمريض، مستهلكات، إعاشة).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إيراد العمليات والأشعة والتحاليل غير محسوب هنا؛ أضفه سطورًا منفصلة إن أردت. الجودة وسلامة المرضى تسبق أي مؤشر مالي.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8" customWidth="1" min="2" max="2"/>
    <col width="9" customWidth="1" min="3" max="3"/>
    <col width="10" customWidth="1" min="4" max="4"/>
    <col width="10" customWidth="1" min="5" max="5"/>
    <col width="10" customWidth="1" min="6" max="6"/>
    <col width="13" customWidth="1" min="7" max="7"/>
    <col width="13" customWidth="1" min="8" max="8"/>
    <col width="13" customWidth="1" min="9" max="9"/>
    <col width="8" customWidth="1" min="10" max="10"/>
  </cols>
  <sheetData>
    <row r="1" ht="30" customHeight="1">
      <c r="A1" s="15" t="inlineStr">
        <is>
          <t>مستشفى خاص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أيام الشهر</t>
        </is>
      </c>
      <c r="B3" s="19" t="n">
        <v>30</v>
      </c>
    </row>
    <row r="5" ht="36" customHeight="1">
      <c r="A5" s="20" t="inlineStr">
        <is>
          <t>القسم</t>
        </is>
      </c>
      <c r="B5" s="20" t="inlineStr">
        <is>
          <t>الأسرة</t>
        </is>
      </c>
      <c r="C5" s="20" t="inlineStr">
        <is>
          <t>الإشغال</t>
        </is>
      </c>
      <c r="D5" s="20" t="inlineStr">
        <is>
          <t>سعر اليوم</t>
        </is>
      </c>
      <c r="E5" s="20" t="inlineStr">
        <is>
          <t>تكلفة اليوم</t>
        </is>
      </c>
      <c r="F5" s="20" t="inlineStr">
        <is>
          <t>أيام المرضى</t>
        </is>
      </c>
      <c r="G5" s="20" t="inlineStr">
        <is>
          <t>الإيراد</t>
        </is>
      </c>
      <c r="H5" s="20" t="inlineStr">
        <is>
          <t>التكلفة</t>
        </is>
      </c>
      <c r="I5" s="20" t="inlineStr">
        <is>
          <t>المساهمة</t>
        </is>
      </c>
      <c r="J5" s="20" t="inlineStr">
        <is>
          <t>الهامش</t>
        </is>
      </c>
    </row>
    <row r="6">
      <c r="A6" s="21" t="inlineStr">
        <is>
          <t>غرف عامة</t>
        </is>
      </c>
      <c r="B6" s="19" t="n">
        <v>30</v>
      </c>
      <c r="C6" s="22" t="n">
        <v>0.7</v>
      </c>
      <c r="D6" s="19" t="n">
        <v>1800</v>
      </c>
      <c r="E6" s="19" t="n">
        <v>800</v>
      </c>
      <c r="F6" s="23">
        <f>IF(A6="","",N(B6)*N(C6)*$B$3)</f>
        <v/>
      </c>
      <c r="G6" s="23">
        <f>IF(A6="","",F6*N(D6))</f>
        <v/>
      </c>
      <c r="H6" s="23">
        <f>IF(A6="","",F6*N(E6))</f>
        <v/>
      </c>
      <c r="I6" s="23">
        <f>IF(A6="","",G6-H6)</f>
        <v/>
      </c>
      <c r="J6" s="24">
        <f>IF(OR(A6="",N(G6)=0),"",I6/G6)</f>
        <v/>
      </c>
    </row>
    <row r="7">
      <c r="A7" s="21" t="inlineStr">
        <is>
          <t>غرف خاصة</t>
        </is>
      </c>
      <c r="B7" s="19" t="n">
        <v>20</v>
      </c>
      <c r="C7" s="22" t="n">
        <v>0.65</v>
      </c>
      <c r="D7" s="19" t="n">
        <v>3500</v>
      </c>
      <c r="E7" s="19" t="n">
        <v>1200</v>
      </c>
      <c r="F7" s="23">
        <f>IF(A7="","",N(B7)*N(C7)*$B$3)</f>
        <v/>
      </c>
      <c r="G7" s="23">
        <f>IF(A7="","",F7*N(D7))</f>
        <v/>
      </c>
      <c r="H7" s="23">
        <f>IF(A7="","",F7*N(E7))</f>
        <v/>
      </c>
      <c r="I7" s="23">
        <f>IF(A7="","",G7-H7)</f>
        <v/>
      </c>
      <c r="J7" s="24">
        <f>IF(OR(A7="",N(G7)=0),"",I7/G7)</f>
        <v/>
      </c>
    </row>
    <row r="8">
      <c r="A8" s="21" t="inlineStr">
        <is>
          <t>عناية مركزة</t>
        </is>
      </c>
      <c r="B8" s="19" t="n">
        <v>10</v>
      </c>
      <c r="C8" s="22" t="n">
        <v>0.75</v>
      </c>
      <c r="D8" s="19" t="n">
        <v>9000</v>
      </c>
      <c r="E8" s="19" t="n">
        <v>4200</v>
      </c>
      <c r="F8" s="23">
        <f>IF(A8="","",N(B8)*N(C8)*$B$3)</f>
        <v/>
      </c>
      <c r="G8" s="23">
        <f>IF(A8="","",F8*N(D8))</f>
        <v/>
      </c>
      <c r="H8" s="23">
        <f>IF(A8="","",F8*N(E8))</f>
        <v/>
      </c>
      <c r="I8" s="23">
        <f>IF(A8="","",G8-H8)</f>
        <v/>
      </c>
      <c r="J8" s="24">
        <f>IF(OR(A8="",N(G8)=0),"",I8/G8)</f>
        <v/>
      </c>
    </row>
    <row r="9">
      <c r="A9" s="21" t="inlineStr">
        <is>
          <t>حضانات</t>
        </is>
      </c>
      <c r="B9" s="19" t="n">
        <v>8</v>
      </c>
      <c r="C9" s="22" t="n">
        <v>0.6</v>
      </c>
      <c r="D9" s="19" t="n">
        <v>6000</v>
      </c>
      <c r="E9" s="19" t="n">
        <v>2600</v>
      </c>
      <c r="F9" s="23">
        <f>IF(A9="","",N(B9)*N(C9)*$B$3)</f>
        <v/>
      </c>
      <c r="G9" s="23">
        <f>IF(A9="","",F9*N(D9))</f>
        <v/>
      </c>
      <c r="H9" s="23">
        <f>IF(A9="","",F9*N(E9))</f>
        <v/>
      </c>
      <c r="I9" s="23">
        <f>IF(A9="","",G9-H9)</f>
        <v/>
      </c>
      <c r="J9" s="24">
        <f>IF(OR(A9="",N(G9)=0),"",I9/G9)</f>
        <v/>
      </c>
    </row>
    <row r="10">
      <c r="A10" s="21" t="inlineStr">
        <is>
          <t>إقامة اليوم الواحد</t>
        </is>
      </c>
      <c r="B10" s="19" t="n">
        <v>12</v>
      </c>
      <c r="C10" s="22" t="n">
        <v>0.55</v>
      </c>
      <c r="D10" s="19" t="n">
        <v>1500</v>
      </c>
      <c r="E10" s="19" t="n">
        <v>550</v>
      </c>
      <c r="F10" s="23">
        <f>IF(A10="","",N(B10)*N(C10)*$B$3)</f>
        <v/>
      </c>
      <c r="G10" s="23">
        <f>IF(A10="","",F10*N(D10))</f>
        <v/>
      </c>
      <c r="H10" s="23">
        <f>IF(A10="","",F10*N(E10))</f>
        <v/>
      </c>
      <c r="I10" s="23">
        <f>IF(A10="","",G10-H10)</f>
        <v/>
      </c>
      <c r="J10" s="24">
        <f>IF(OR(A10="",N(G10)=0),"",I10/G10)</f>
        <v/>
      </c>
    </row>
    <row r="11">
      <c r="A11" s="21" t="n"/>
      <c r="B11" s="19" t="n"/>
      <c r="C11" s="22" t="n"/>
      <c r="D11" s="19" t="n"/>
      <c r="E11" s="19" t="n"/>
      <c r="F11" s="23">
        <f>IF(A11="","",N(B11)*N(C11)*$B$3)</f>
        <v/>
      </c>
      <c r="G11" s="23">
        <f>IF(A11="","",F11*N(D11))</f>
        <v/>
      </c>
      <c r="H11" s="23">
        <f>IF(A11="","",F11*N(E11))</f>
        <v/>
      </c>
      <c r="I11" s="23">
        <f>IF(A11="","",G11-H11)</f>
        <v/>
      </c>
      <c r="J11" s="24">
        <f>IF(OR(A11="",N(G11)=0),"",I11/G11)</f>
        <v/>
      </c>
    </row>
    <row r="12">
      <c r="A12" s="21" t="n"/>
      <c r="B12" s="19" t="n"/>
      <c r="C12" s="22" t="n"/>
      <c r="D12" s="19" t="n"/>
      <c r="E12" s="19" t="n"/>
      <c r="F12" s="23">
        <f>IF(A12="","",N(B12)*N(C12)*$B$3)</f>
        <v/>
      </c>
      <c r="G12" s="23">
        <f>IF(A12="","",F12*N(D12))</f>
        <v/>
      </c>
      <c r="H12" s="23">
        <f>IF(A12="","",F12*N(E12))</f>
        <v/>
      </c>
      <c r="I12" s="23">
        <f>IF(A12="","",G12-H12)</f>
        <v/>
      </c>
      <c r="J12" s="24">
        <f>IF(OR(A12="",N(G12)=0),"",I12/G12)</f>
        <v/>
      </c>
    </row>
    <row r="13">
      <c r="A13" s="21" t="n"/>
      <c r="B13" s="19" t="n"/>
      <c r="C13" s="22" t="n"/>
      <c r="D13" s="19" t="n"/>
      <c r="E13" s="19" t="n"/>
      <c r="F13" s="23">
        <f>IF(A13="","",N(B13)*N(C13)*$B$3)</f>
        <v/>
      </c>
      <c r="G13" s="23">
        <f>IF(A13="","",F13*N(D13))</f>
        <v/>
      </c>
      <c r="H13" s="23">
        <f>IF(A13="","",F13*N(E13))</f>
        <v/>
      </c>
      <c r="I13" s="23">
        <f>IF(A13="","",G13-H13)</f>
        <v/>
      </c>
      <c r="J13" s="24">
        <f>IF(OR(A13="",N(G13)=0),"",I13/G13)</f>
        <v/>
      </c>
    </row>
    <row r="14">
      <c r="A14" s="21" t="n"/>
      <c r="B14" s="19" t="n"/>
      <c r="C14" s="22" t="n"/>
      <c r="D14" s="19" t="n"/>
      <c r="E14" s="19" t="n"/>
      <c r="F14" s="23">
        <f>IF(A14="","",N(B14)*N(C14)*$B$3)</f>
        <v/>
      </c>
      <c r="G14" s="23">
        <f>IF(A14="","",F14*N(D14))</f>
        <v/>
      </c>
      <c r="H14" s="23">
        <f>IF(A14="","",F14*N(E14))</f>
        <v/>
      </c>
      <c r="I14" s="23">
        <f>IF(A14="","",G14-H14)</f>
        <v/>
      </c>
      <c r="J14" s="24">
        <f>IF(OR(A14="",N(G14)=0),"",I14/G14)</f>
        <v/>
      </c>
    </row>
    <row r="15">
      <c r="A15" s="21" t="n"/>
      <c r="B15" s="19" t="n"/>
      <c r="C15" s="22" t="n"/>
      <c r="D15" s="19" t="n"/>
      <c r="E15" s="19" t="n"/>
      <c r="F15" s="23">
        <f>IF(A15="","",N(B15)*N(C15)*$B$3)</f>
        <v/>
      </c>
      <c r="G15" s="23">
        <f>IF(A15="","",F15*N(D15))</f>
        <v/>
      </c>
      <c r="H15" s="23">
        <f>IF(A15="","",F15*N(E15))</f>
        <v/>
      </c>
      <c r="I15" s="23">
        <f>IF(A15="","",G15-H15)</f>
        <v/>
      </c>
      <c r="J15" s="24">
        <f>IF(OR(A15="",N(G15)=0),"",I15/G15)</f>
        <v/>
      </c>
    </row>
    <row r="16">
      <c r="A16" s="25" t="inlineStr">
        <is>
          <t>الإجمالي</t>
        </is>
      </c>
      <c r="B16" s="26">
        <f>SUM(B6:B15)</f>
        <v/>
      </c>
      <c r="C16" s="27" t="n"/>
      <c r="D16" s="27" t="n"/>
      <c r="E16" s="27" t="n"/>
      <c r="F16" s="26">
        <f>SUM(F6:F15)</f>
        <v/>
      </c>
      <c r="G16" s="26">
        <f>SUM(G6:G15)</f>
        <v/>
      </c>
      <c r="H16" s="26">
        <f>SUM(H6:H15)</f>
        <v/>
      </c>
      <c r="I16" s="26">
        <f>SUM(I6:I15)</f>
        <v/>
      </c>
      <c r="J16" s="28">
        <f>IF(G16=0,"",I16/G16)</f>
        <v/>
      </c>
    </row>
    <row r="18">
      <c r="A18" s="18" t="inlineStr">
        <is>
          <t>الأطباء المقيمون والتعاقدات</t>
        </is>
      </c>
      <c r="B18" s="19" t="n">
        <v>1100000</v>
      </c>
    </row>
    <row r="19">
      <c r="A19" s="18" t="inlineStr">
        <is>
          <t>الإدارة والخدمات</t>
        </is>
      </c>
      <c r="B19" s="19" t="n">
        <v>650000</v>
      </c>
    </row>
    <row r="20">
      <c r="A20" s="18" t="inlineStr">
        <is>
          <t>الإيجار والصيانة</t>
        </is>
      </c>
      <c r="B20" s="19" t="n">
        <v>750000</v>
      </c>
    </row>
    <row r="21">
      <c r="A21" s="29" t="inlineStr">
        <is>
          <t>المساهمة</t>
        </is>
      </c>
      <c r="B21" s="23">
        <f>I16</f>
        <v/>
      </c>
    </row>
    <row r="22">
      <c r="A22" s="29" t="inlineStr">
        <is>
          <t>المصروفات الثابتة</t>
        </is>
      </c>
      <c r="B22" s="23">
        <f>SUM(B18:B20)</f>
        <v/>
      </c>
    </row>
    <row r="23">
      <c r="A23" s="18" t="inlineStr">
        <is>
          <t>صافي الربح</t>
        </is>
      </c>
      <c r="B23" s="30">
        <f>B21-B22</f>
        <v/>
      </c>
    </row>
    <row r="24">
      <c r="A24" s="29" t="inlineStr">
        <is>
          <t>متوسط الإشغال</t>
        </is>
      </c>
      <c r="B24" s="24">
        <f>IF(B16*B3=0,"",F16/(B16*B3))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