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نتجات" sheetId="3" state="visible" r:id="rId3"/>
  </sheets>
  <definedNames>
    <definedName name="_xlnm.Print_Area" localSheetId="2">'المنتجات'!$A$1:$I$27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6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هامش ربح ورشة الطحينة والحلاوة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لورش ومصانع الطحينة والحلاوة الطحينية: لكل منتج الكمية المنتجة وتكلفة الخامات والتعبئة وسعر البيع للكيلو، فيحسب التكلفة والمبيعات ومجمل الربح والهامش، ثم صافي الربح بعد الأجور والإيجار والطاقة.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احسب تكلفة خامات الكيلو من وصفة التشغيلة وسعر السمسم الحالي، ثم اكتب الكمية وسعر البيع للتاجر.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السمسم مستورد غالبًا وسعره متقلب؛ حدّث التكلفة مع كل شحنة. راجع نسبة التصافي بعد التقشير والتحميص، والتزم باشتراطات سلامة الغذاء وبطاقة البيان.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1" customWidth="1" min="3" max="3"/>
    <col width="10" customWidth="1" min="4" max="4"/>
    <col width="10" customWidth="1" min="5" max="5"/>
    <col width="12" customWidth="1" min="6" max="6"/>
    <col width="12" customWidth="1" min="7" max="7"/>
    <col width="12" customWidth="1" min="8" max="8"/>
    <col width="8" customWidth="1" min="9" max="9"/>
  </cols>
  <sheetData>
    <row r="1" ht="30" customHeight="1">
      <c r="A1" s="15" t="inlineStr">
        <is>
          <t>ورشة الطحينة والحلاوة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المنتج</t>
        </is>
      </c>
      <c r="B4" s="18" t="inlineStr">
        <is>
          <t>الكمية كجم</t>
        </is>
      </c>
      <c r="C4" s="18" t="inlineStr">
        <is>
          <t>خامات الكيلو</t>
        </is>
      </c>
      <c r="D4" s="18" t="inlineStr">
        <is>
          <t>تعبئة الكيلو</t>
        </is>
      </c>
      <c r="E4" s="18" t="inlineStr">
        <is>
          <t>سعر الكيلو</t>
        </is>
      </c>
      <c r="F4" s="18" t="inlineStr">
        <is>
          <t>التكلفة</t>
        </is>
      </c>
      <c r="G4" s="18" t="inlineStr">
        <is>
          <t>المبيعات</t>
        </is>
      </c>
      <c r="H4" s="18" t="inlineStr">
        <is>
          <t>مجمل الربح</t>
        </is>
      </c>
      <c r="I4" s="18" t="inlineStr">
        <is>
          <t>الهامش</t>
        </is>
      </c>
    </row>
    <row r="5">
      <c r="A5" s="19" t="inlineStr">
        <is>
          <t>طحينة سادة</t>
        </is>
      </c>
      <c r="B5" s="20" t="n">
        <v>1800</v>
      </c>
      <c r="C5" s="21" t="n">
        <v>118</v>
      </c>
      <c r="D5" s="21" t="n">
        <v>12</v>
      </c>
      <c r="E5" s="21" t="n">
        <v>165</v>
      </c>
      <c r="F5" s="22">
        <f>IF(A5="","",N(B5)*(N(C5)+N(D5)))</f>
        <v/>
      </c>
      <c r="G5" s="22">
        <f>IF(A5="","",N(B5)*N(E5))</f>
        <v/>
      </c>
      <c r="H5" s="22">
        <f>IF(A5="","",G5-F5)</f>
        <v/>
      </c>
      <c r="I5" s="23">
        <f>IF(OR(A5="",N(G5)=0),"",H5/G5)</f>
        <v/>
      </c>
    </row>
    <row r="6">
      <c r="A6" s="19" t="inlineStr">
        <is>
          <t>طحينة بيضاء فاخرة</t>
        </is>
      </c>
      <c r="B6" s="20" t="n">
        <v>700</v>
      </c>
      <c r="C6" s="21" t="n">
        <v>140</v>
      </c>
      <c r="D6" s="21" t="n">
        <v>14</v>
      </c>
      <c r="E6" s="21" t="n">
        <v>205</v>
      </c>
      <c r="F6" s="22">
        <f>IF(A6="","",N(B6)*(N(C6)+N(D6)))</f>
        <v/>
      </c>
      <c r="G6" s="22">
        <f>IF(A6="","",N(B6)*N(E6))</f>
        <v/>
      </c>
      <c r="H6" s="22">
        <f>IF(A6="","",G6-F6)</f>
        <v/>
      </c>
      <c r="I6" s="23">
        <f>IF(OR(A6="",N(G6)=0),"",H6/G6)</f>
        <v/>
      </c>
    </row>
    <row r="7">
      <c r="A7" s="19" t="inlineStr">
        <is>
          <t>حلاوة سادة</t>
        </is>
      </c>
      <c r="B7" s="20" t="n">
        <v>1500</v>
      </c>
      <c r="C7" s="21" t="n">
        <v>82</v>
      </c>
      <c r="D7" s="21" t="n">
        <v>10</v>
      </c>
      <c r="E7" s="21" t="n">
        <v>120</v>
      </c>
      <c r="F7" s="22">
        <f>IF(A7="","",N(B7)*(N(C7)+N(D7)))</f>
        <v/>
      </c>
      <c r="G7" s="22">
        <f>IF(A7="","",N(B7)*N(E7))</f>
        <v/>
      </c>
      <c r="H7" s="22">
        <f>IF(A7="","",G7-F7)</f>
        <v/>
      </c>
      <c r="I7" s="23">
        <f>IF(OR(A7="",N(G7)=0),"",H7/G7)</f>
        <v/>
      </c>
    </row>
    <row r="8">
      <c r="A8" s="19" t="inlineStr">
        <is>
          <t>حلاوة بالفستق</t>
        </is>
      </c>
      <c r="B8" s="20" t="n">
        <v>500</v>
      </c>
      <c r="C8" s="21" t="n">
        <v>135</v>
      </c>
      <c r="D8" s="21" t="n">
        <v>12</v>
      </c>
      <c r="E8" s="21" t="n">
        <v>195</v>
      </c>
      <c r="F8" s="22">
        <f>IF(A8="","",N(B8)*(N(C8)+N(D8)))</f>
        <v/>
      </c>
      <c r="G8" s="22">
        <f>IF(A8="","",N(B8)*N(E8))</f>
        <v/>
      </c>
      <c r="H8" s="22">
        <f>IF(A8="","",G8-F8)</f>
        <v/>
      </c>
      <c r="I8" s="23">
        <f>IF(OR(A8="",N(G8)=0),"",H8/G8)</f>
        <v/>
      </c>
    </row>
    <row r="9">
      <c r="A9" s="19" t="inlineStr">
        <is>
          <t>حلاوة بالشوكولاتة</t>
        </is>
      </c>
      <c r="B9" s="20" t="n">
        <v>600</v>
      </c>
      <c r="C9" s="21" t="n">
        <v>98</v>
      </c>
      <c r="D9" s="21" t="n">
        <v>11</v>
      </c>
      <c r="E9" s="21" t="n">
        <v>145</v>
      </c>
      <c r="F9" s="22">
        <f>IF(A9="","",N(B9)*(N(C9)+N(D9)))</f>
        <v/>
      </c>
      <c r="G9" s="22">
        <f>IF(A9="","",N(B9)*N(E9))</f>
        <v/>
      </c>
      <c r="H9" s="22">
        <f>IF(A9="","",G9-F9)</f>
        <v/>
      </c>
      <c r="I9" s="23">
        <f>IF(OR(A9="",N(G9)=0),"",H9/G9)</f>
        <v/>
      </c>
    </row>
    <row r="10">
      <c r="A10" s="19" t="inlineStr">
        <is>
          <t>سمسم محمص</t>
        </is>
      </c>
      <c r="B10" s="20" t="n">
        <v>400</v>
      </c>
      <c r="C10" s="21" t="n">
        <v>85</v>
      </c>
      <c r="D10" s="21" t="n">
        <v>8</v>
      </c>
      <c r="E10" s="21" t="n">
        <v>120</v>
      </c>
      <c r="F10" s="22">
        <f>IF(A10="","",N(B10)*(N(C10)+N(D10)))</f>
        <v/>
      </c>
      <c r="G10" s="22">
        <f>IF(A10="","",N(B10)*N(E10))</f>
        <v/>
      </c>
      <c r="H10" s="22">
        <f>IF(A10="","",G10-F10)</f>
        <v/>
      </c>
      <c r="I10" s="23">
        <f>IF(OR(A10="",N(G10)=0),"",H10/G10)</f>
        <v/>
      </c>
    </row>
    <row r="11">
      <c r="A11" s="19" t="n"/>
      <c r="B11" s="20" t="n"/>
      <c r="C11" s="21" t="n"/>
      <c r="D11" s="21" t="n"/>
      <c r="E11" s="21" t="n"/>
      <c r="F11" s="22">
        <f>IF(A11="","",N(B11)*(N(C11)+N(D11)))</f>
        <v/>
      </c>
      <c r="G11" s="22">
        <f>IF(A11="","",N(B11)*N(E11))</f>
        <v/>
      </c>
      <c r="H11" s="22">
        <f>IF(A11="","",G11-F11)</f>
        <v/>
      </c>
      <c r="I11" s="23">
        <f>IF(OR(A11="",N(G11)=0),"",H11/G11)</f>
        <v/>
      </c>
    </row>
    <row r="12">
      <c r="A12" s="19" t="n"/>
      <c r="B12" s="20" t="n"/>
      <c r="C12" s="21" t="n"/>
      <c r="D12" s="21" t="n"/>
      <c r="E12" s="21" t="n"/>
      <c r="F12" s="22">
        <f>IF(A12="","",N(B12)*(N(C12)+N(D12)))</f>
        <v/>
      </c>
      <c r="G12" s="22">
        <f>IF(A12="","",N(B12)*N(E12))</f>
        <v/>
      </c>
      <c r="H12" s="22">
        <f>IF(A12="","",G12-F12)</f>
        <v/>
      </c>
      <c r="I12" s="23">
        <f>IF(OR(A12="",N(G12)=0),"",H12/G12)</f>
        <v/>
      </c>
    </row>
    <row r="13">
      <c r="A13" s="19" t="n"/>
      <c r="B13" s="20" t="n"/>
      <c r="C13" s="21" t="n"/>
      <c r="D13" s="21" t="n"/>
      <c r="E13" s="21" t="n"/>
      <c r="F13" s="22">
        <f>IF(A13="","",N(B13)*(N(C13)+N(D13)))</f>
        <v/>
      </c>
      <c r="G13" s="22">
        <f>IF(A13="","",N(B13)*N(E13))</f>
        <v/>
      </c>
      <c r="H13" s="22">
        <f>IF(A13="","",G13-F13)</f>
        <v/>
      </c>
      <c r="I13" s="23">
        <f>IF(OR(A13="",N(G13)=0),"",H13/G13)</f>
        <v/>
      </c>
    </row>
    <row r="14">
      <c r="A14" s="19" t="n"/>
      <c r="B14" s="20" t="n"/>
      <c r="C14" s="21" t="n"/>
      <c r="D14" s="21" t="n"/>
      <c r="E14" s="21" t="n"/>
      <c r="F14" s="22">
        <f>IF(A14="","",N(B14)*(N(C14)+N(D14)))</f>
        <v/>
      </c>
      <c r="G14" s="22">
        <f>IF(A14="","",N(B14)*N(E14))</f>
        <v/>
      </c>
      <c r="H14" s="22">
        <f>IF(A14="","",G14-F14)</f>
        <v/>
      </c>
      <c r="I14" s="23">
        <f>IF(OR(A14="",N(G14)=0),"",H14/G14)</f>
        <v/>
      </c>
    </row>
    <row r="15">
      <c r="A15" s="19" t="n"/>
      <c r="B15" s="20" t="n"/>
      <c r="C15" s="21" t="n"/>
      <c r="D15" s="21" t="n"/>
      <c r="E15" s="21" t="n"/>
      <c r="F15" s="22">
        <f>IF(A15="","",N(B15)*(N(C15)+N(D15)))</f>
        <v/>
      </c>
      <c r="G15" s="22">
        <f>IF(A15="","",N(B15)*N(E15))</f>
        <v/>
      </c>
      <c r="H15" s="22">
        <f>IF(A15="","",G15-F15)</f>
        <v/>
      </c>
      <c r="I15" s="23">
        <f>IF(OR(A15="",N(G15)=0),"",H15/G15)</f>
        <v/>
      </c>
    </row>
    <row r="16">
      <c r="A16" s="19" t="n"/>
      <c r="B16" s="20" t="n"/>
      <c r="C16" s="21" t="n"/>
      <c r="D16" s="21" t="n"/>
      <c r="E16" s="21" t="n"/>
      <c r="F16" s="22">
        <f>IF(A16="","",N(B16)*(N(C16)+N(D16)))</f>
        <v/>
      </c>
      <c r="G16" s="22">
        <f>IF(A16="","",N(B16)*N(E16))</f>
        <v/>
      </c>
      <c r="H16" s="22">
        <f>IF(A16="","",G16-F16)</f>
        <v/>
      </c>
      <c r="I16" s="23">
        <f>IF(OR(A16="",N(G16)=0),"",H16/G16)</f>
        <v/>
      </c>
    </row>
    <row r="17">
      <c r="A17" s="19" t="n"/>
      <c r="B17" s="20" t="n"/>
      <c r="C17" s="21" t="n"/>
      <c r="D17" s="21" t="n"/>
      <c r="E17" s="21" t="n"/>
      <c r="F17" s="22">
        <f>IF(A17="","",N(B17)*(N(C17)+N(D17)))</f>
        <v/>
      </c>
      <c r="G17" s="22">
        <f>IF(A17="","",N(B17)*N(E17))</f>
        <v/>
      </c>
      <c r="H17" s="22">
        <f>IF(A17="","",G17-F17)</f>
        <v/>
      </c>
      <c r="I17" s="23">
        <f>IF(OR(A17="",N(G17)=0),"",H17/G17)</f>
        <v/>
      </c>
    </row>
    <row r="18">
      <c r="A18" s="19" t="n"/>
      <c r="B18" s="20" t="n"/>
      <c r="C18" s="21" t="n"/>
      <c r="D18" s="21" t="n"/>
      <c r="E18" s="21" t="n"/>
      <c r="F18" s="22">
        <f>IF(A18="","",N(B18)*(N(C18)+N(D18)))</f>
        <v/>
      </c>
      <c r="G18" s="22">
        <f>IF(A18="","",N(B18)*N(E18))</f>
        <v/>
      </c>
      <c r="H18" s="22">
        <f>IF(A18="","",G18-F18)</f>
        <v/>
      </c>
      <c r="I18" s="23">
        <f>IF(OR(A18="",N(G18)=0),"",H18/G18)</f>
        <v/>
      </c>
    </row>
    <row r="19">
      <c r="A19" s="19" t="n"/>
      <c r="B19" s="20" t="n"/>
      <c r="C19" s="21" t="n"/>
      <c r="D19" s="21" t="n"/>
      <c r="E19" s="21" t="n"/>
      <c r="F19" s="22">
        <f>IF(A19="","",N(B19)*(N(C19)+N(D19)))</f>
        <v/>
      </c>
      <c r="G19" s="22">
        <f>IF(A19="","",N(B19)*N(E19))</f>
        <v/>
      </c>
      <c r="H19" s="22">
        <f>IF(A19="","",G19-F19)</f>
        <v/>
      </c>
      <c r="I19" s="23">
        <f>IF(OR(A19="",N(G19)=0),"",H19/G19)</f>
        <v/>
      </c>
    </row>
    <row r="20">
      <c r="A20" s="24" t="inlineStr">
        <is>
          <t>الإجمالي</t>
        </is>
      </c>
      <c r="B20" s="25">
        <f>SUM(B5:B19)</f>
        <v/>
      </c>
      <c r="C20" s="26" t="n"/>
      <c r="D20" s="26" t="n"/>
      <c r="E20" s="26" t="n"/>
      <c r="F20" s="25">
        <f>SUM(F5:F19)</f>
        <v/>
      </c>
      <c r="G20" s="25">
        <f>SUM(G5:G19)</f>
        <v/>
      </c>
      <c r="H20" s="25">
        <f>SUM(H5:H19)</f>
        <v/>
      </c>
      <c r="I20" s="27">
        <f>IF(G20=0,"",H20/G20)</f>
        <v/>
      </c>
    </row>
    <row r="22">
      <c r="A22" s="28" t="inlineStr">
        <is>
          <t>الأجور</t>
        </is>
      </c>
      <c r="B22" s="20" t="n">
        <v>65000</v>
      </c>
    </row>
    <row r="23">
      <c r="A23" s="28" t="inlineStr">
        <is>
          <t>الإيجار</t>
        </is>
      </c>
      <c r="B23" s="20" t="n">
        <v>18000</v>
      </c>
    </row>
    <row r="24">
      <c r="A24" s="28" t="inlineStr">
        <is>
          <t>غاز وكهرباء</t>
        </is>
      </c>
      <c r="B24" s="20" t="n">
        <v>22000</v>
      </c>
    </row>
    <row r="25">
      <c r="A25" s="29" t="inlineStr">
        <is>
          <t>مجمل الربح</t>
        </is>
      </c>
      <c r="B25" s="22">
        <f>H20</f>
        <v/>
      </c>
    </row>
    <row r="26">
      <c r="A26" s="29" t="inlineStr">
        <is>
          <t>المصروفات الثابتة</t>
        </is>
      </c>
      <c r="B26" s="22">
        <f>SUM(B22:B24)</f>
        <v/>
      </c>
    </row>
    <row r="27">
      <c r="A27" s="28" t="inlineStr">
        <is>
          <t>صافي الربح</t>
        </is>
      </c>
      <c r="B27" s="30">
        <f>B25-B26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I1"/>
    <mergeCell ref="A2:I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2026-11-02T08:31:48Z</dcterms:created>
  <dcterms:modified xmlns:dcterms="http://purl.org/dc/terms/" xmlns:xsi="http://www.w3.org/2001/XMLSchema-instance" xsi:type="dcterms:W3CDTF">2026-11-02T08:31:49Z</dcterms:modified>
</cp:coreProperties>
</file>