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سم" sheetId="3" state="visible" r:id="rId3"/>
  </sheets>
  <definedNames>
    <definedName name="_xlnm.Print_Area" localSheetId="2">'الموسم'!$A$1:$C$26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'الموسم'!B18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'الموسم'!$A$19:$A$22</f>
            </numRef>
          </cat>
          <val>
            <numRef>
              <f>'الموسم'!$B$19:$B$22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تعبئة العسل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لمن يشتري العسل بالجملة ويعبئه بعلامته: من الكمية وسعر الشراء وفاقد التصفية ووزن البرطمان وتكلفة التعبئة وسعر البيع والعمالة والتحاليل والتوزيع، يحسب البرطمانات والإيراد والتكاليف وصافي الربح وتكلفة البرطمان.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كمية الموسم وسعر الشراء من النحالين، وحجم العبوة وتكلفتها، ثم سعر البيع للتاجر.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التحليل المعملي يحميك من العسل المغشوش ويقنع المشترين. لا تكتب ادعاءات علاجية على العبوة. سجل المنشأة وبطاقة البيان إلزاميان.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تعبئة عسل - موسم 2026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عسل مشترى (كجم)</t>
        </is>
      </c>
      <c r="B4" s="20" t="n">
        <v>6000</v>
      </c>
    </row>
    <row r="5">
      <c r="A5" s="19" t="inlineStr">
        <is>
          <t>سعر كيلو الجملة</t>
        </is>
      </c>
      <c r="B5" s="21" t="n">
        <v>170</v>
      </c>
    </row>
    <row r="6">
      <c r="A6" s="19" t="inlineStr">
        <is>
          <t>فاقد التصفية</t>
        </is>
      </c>
      <c r="B6" s="22" t="n">
        <v>0.02</v>
      </c>
    </row>
    <row r="7">
      <c r="A7" s="19" t="inlineStr">
        <is>
          <t>وزن البرطمان (كجم)</t>
        </is>
      </c>
      <c r="B7" s="21" t="n">
        <v>0.5</v>
      </c>
    </row>
    <row r="8">
      <c r="A8" s="19" t="inlineStr">
        <is>
          <t>برطمان وملصق</t>
        </is>
      </c>
      <c r="B8" s="21" t="n">
        <v>14</v>
      </c>
    </row>
    <row r="9">
      <c r="A9" s="19" t="inlineStr">
        <is>
          <t>سعر البرطمان</t>
        </is>
      </c>
      <c r="B9" s="21" t="n">
        <v>135</v>
      </c>
    </row>
    <row r="10">
      <c r="A10" s="19" t="inlineStr">
        <is>
          <t>عمالة الموسم</t>
        </is>
      </c>
      <c r="B10" s="20" t="n">
        <v>30000</v>
      </c>
    </row>
    <row r="11">
      <c r="A11" s="19" t="inlineStr">
        <is>
          <t>إيجار ومصروفات</t>
        </is>
      </c>
      <c r="B11" s="20" t="n">
        <v>18000</v>
      </c>
    </row>
    <row r="12">
      <c r="A12" s="19" t="inlineStr">
        <is>
          <t>تحاليل الجودة</t>
        </is>
      </c>
      <c r="B12" s="20" t="n">
        <v>6000</v>
      </c>
    </row>
    <row r="13">
      <c r="A13" s="19" t="inlineStr">
        <is>
          <t>عمولة التوزيع من المبيعات</t>
        </is>
      </c>
      <c r="B13" s="22" t="n">
        <v>0.08</v>
      </c>
    </row>
    <row r="15">
      <c r="A15" s="18" t="inlineStr">
        <is>
          <t>النتائج</t>
        </is>
      </c>
      <c r="C15" s="23" t="inlineStr">
        <is>
          <t>النسبة</t>
        </is>
      </c>
    </row>
    <row r="16">
      <c r="A16" s="24" t="inlineStr">
        <is>
          <t>العسل الصافي (كجم)</t>
        </is>
      </c>
      <c r="B16" s="25">
        <f>B4*(1-B6)</f>
        <v/>
      </c>
    </row>
    <row r="17">
      <c r="A17" s="24" t="inlineStr">
        <is>
          <t>البرطمانات</t>
        </is>
      </c>
      <c r="B17" s="25">
        <f>IF(B7=0,0,B16/B7)</f>
        <v/>
      </c>
    </row>
    <row r="18">
      <c r="A18" s="24" t="inlineStr">
        <is>
          <t>الإيراد</t>
        </is>
      </c>
      <c r="B18" s="25">
        <f>B17*B9</f>
        <v/>
      </c>
    </row>
    <row r="19">
      <c r="A19" s="24" t="inlineStr">
        <is>
          <t>شراء العسل</t>
        </is>
      </c>
      <c r="B19" s="25">
        <f>B4*B5</f>
        <v/>
      </c>
      <c r="C19" s="26">
        <f>IF($B$23=0,"",B19/$B$23)</f>
        <v/>
      </c>
    </row>
    <row r="20">
      <c r="A20" s="24" t="inlineStr">
        <is>
          <t>التعبئة</t>
        </is>
      </c>
      <c r="B20" s="25">
        <f>B17*B8</f>
        <v/>
      </c>
      <c r="C20" s="26">
        <f>IF($B$23=0,"",B20/$B$23)</f>
        <v/>
      </c>
    </row>
    <row r="21">
      <c r="A21" s="24" t="inlineStr">
        <is>
          <t>عمالة وإيجار وتحاليل</t>
        </is>
      </c>
      <c r="B21" s="25">
        <f>B10+B11+B12</f>
        <v/>
      </c>
      <c r="C21" s="26">
        <f>IF($B$23=0,"",B21/$B$23)</f>
        <v/>
      </c>
    </row>
    <row r="22">
      <c r="A22" s="24" t="inlineStr">
        <is>
          <t>التوزيع</t>
        </is>
      </c>
      <c r="B22" s="25">
        <f>B18*B13</f>
        <v/>
      </c>
      <c r="C22" s="26">
        <f>IF($B$23=0,"",B22/$B$23)</f>
        <v/>
      </c>
    </row>
    <row r="23">
      <c r="A23" s="19" t="inlineStr">
        <is>
          <t>إجمالي التكلفة</t>
        </is>
      </c>
      <c r="B23" s="27">
        <f>SUM(B19:B22)</f>
        <v/>
      </c>
    </row>
    <row r="24">
      <c r="A24" s="19" t="inlineStr">
        <is>
          <t>صافي الربح</t>
        </is>
      </c>
      <c r="B24" s="27">
        <f>B18-B23</f>
        <v/>
      </c>
    </row>
    <row r="25">
      <c r="A25" s="24" t="inlineStr">
        <is>
          <t>تكلفة البرطمان</t>
        </is>
      </c>
      <c r="B25" s="28">
        <f>IF(B17=0,"",B23/B17)</f>
        <v/>
      </c>
    </row>
    <row r="26">
      <c r="A26" s="24" t="inlineStr">
        <is>
          <t>هامش الربح</t>
        </is>
      </c>
      <c r="B26" s="26">
        <f>IF(B18=0,"",B24/B18)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