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</sheets>
  <definedNames>
    <definedName name="_xlnm.Print_Area" localSheetId="2">'الأصناف'!$A$1:$J$31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محل الأدوات الكهربائية: قطاعي ومقاولين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لمحلات الأدوات الكهربائية: لكل صنف الكمية وسعر القطاعي وكمية وسعر المقاولين والتكلفة، فيحسب المبيعات والتكلفة ومجمل الربح والهامش، ثم صافي الربح، ليتضح أثر أسعار المقاولين على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افصل مبيعات الشهر بين القطاعي والمقاولين من الفواتير، ثم اكتب آخر تكلفة شراء لكل صنف.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سعر النحاس يحرك أسعار الأسلاك سريعًا؛ حدّث قبل البيع الآجل للمقاولين. تعامل مع منتجات مطابقة للمواصفات لسلامة التركيبات.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10" customWidth="1" min="3" max="3"/>
    <col width="9" customWidth="1" min="4" max="4"/>
    <col width="10" customWidth="1" min="5" max="5"/>
    <col width="10" customWidth="1" min="6" max="6"/>
    <col width="13" customWidth="1" min="7" max="7"/>
    <col width="13" customWidth="1" min="8" max="8"/>
    <col width="12" customWidth="1" min="9" max="9"/>
    <col width="8" customWidth="1" min="10" max="10"/>
  </cols>
  <sheetData>
    <row r="1" ht="30" customHeight="1">
      <c r="A1" s="15" t="inlineStr">
        <is>
          <t>الأدوات الكهربائية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الصنف</t>
        </is>
      </c>
      <c r="B4" s="18" t="inlineStr">
        <is>
          <t>كمية قطاعي</t>
        </is>
      </c>
      <c r="C4" s="18" t="inlineStr">
        <is>
          <t>سعر قطاعي</t>
        </is>
      </c>
      <c r="D4" s="18" t="inlineStr">
        <is>
          <t>كمية مقاولين</t>
        </is>
      </c>
      <c r="E4" s="18" t="inlineStr">
        <is>
          <t>سعر مقاولين</t>
        </is>
      </c>
      <c r="F4" s="18" t="inlineStr">
        <is>
          <t>التكلفة</t>
        </is>
      </c>
      <c r="G4" s="18" t="inlineStr">
        <is>
          <t>المبيعات</t>
        </is>
      </c>
      <c r="H4" s="18" t="inlineStr">
        <is>
          <t>التكلفة الكلية</t>
        </is>
      </c>
      <c r="I4" s="18" t="inlineStr">
        <is>
          <t>مجمل الربح</t>
        </is>
      </c>
      <c r="J4" s="18" t="inlineStr">
        <is>
          <t>الهامش</t>
        </is>
      </c>
    </row>
    <row r="5">
      <c r="A5" s="19" t="inlineStr">
        <is>
          <t>سلك 2 مم لفة 100 متر</t>
        </is>
      </c>
      <c r="B5" s="20" t="n">
        <v>60</v>
      </c>
      <c r="C5" s="20" t="n">
        <v>2450</v>
      </c>
      <c r="D5" s="20" t="n">
        <v>140</v>
      </c>
      <c r="E5" s="20" t="n">
        <v>2300</v>
      </c>
      <c r="F5" s="20" t="n">
        <v>2100</v>
      </c>
      <c r="G5" s="21">
        <f>IF(A5="","",N(B5)*N(C5)+N(D5)*N(E5))</f>
        <v/>
      </c>
      <c r="H5" s="21">
        <f>IF(A5="","",(N(B5)+N(D5))*N(F5))</f>
        <v/>
      </c>
      <c r="I5" s="21">
        <f>IF(A5="","",G5-H5)</f>
        <v/>
      </c>
      <c r="J5" s="22">
        <f>IF(OR(A5="",N(G5)=0),"",I5/G5)</f>
        <v/>
      </c>
    </row>
    <row r="6">
      <c r="A6" s="19" t="inlineStr">
        <is>
          <t>سلك 3 مم لفة 100 متر</t>
        </is>
      </c>
      <c r="B6" s="20" t="n">
        <v>40</v>
      </c>
      <c r="C6" s="20" t="n">
        <v>3650</v>
      </c>
      <c r="D6" s="20" t="n">
        <v>90</v>
      </c>
      <c r="E6" s="20" t="n">
        <v>3450</v>
      </c>
      <c r="F6" s="20" t="n">
        <v>3150</v>
      </c>
      <c r="G6" s="21">
        <f>IF(A6="","",N(B6)*N(C6)+N(D6)*N(E6))</f>
        <v/>
      </c>
      <c r="H6" s="21">
        <f>IF(A6="","",(N(B6)+N(D6))*N(F6))</f>
        <v/>
      </c>
      <c r="I6" s="21">
        <f>IF(A6="","",G6-H6)</f>
        <v/>
      </c>
      <c r="J6" s="22">
        <f>IF(OR(A6="",N(G6)=0),"",I6/G6)</f>
        <v/>
      </c>
    </row>
    <row r="7">
      <c r="A7" s="19" t="inlineStr">
        <is>
          <t>مفتاح طقم</t>
        </is>
      </c>
      <c r="B7" s="20" t="n">
        <v>300</v>
      </c>
      <c r="C7" s="20" t="n">
        <v>75</v>
      </c>
      <c r="D7" s="20" t="n">
        <v>900</v>
      </c>
      <c r="E7" s="20" t="n">
        <v>62</v>
      </c>
      <c r="F7" s="20" t="n">
        <v>48</v>
      </c>
      <c r="G7" s="21">
        <f>IF(A7="","",N(B7)*N(C7)+N(D7)*N(E7))</f>
        <v/>
      </c>
      <c r="H7" s="21">
        <f>IF(A7="","",(N(B7)+N(D7))*N(F7))</f>
        <v/>
      </c>
      <c r="I7" s="21">
        <f>IF(A7="","",G7-H7)</f>
        <v/>
      </c>
      <c r="J7" s="22">
        <f>IF(OR(A7="",N(G7)=0),"",I7/G7)</f>
        <v/>
      </c>
    </row>
    <row r="8">
      <c r="A8" s="19" t="inlineStr">
        <is>
          <t>بريزة</t>
        </is>
      </c>
      <c r="B8" s="20" t="n">
        <v>280</v>
      </c>
      <c r="C8" s="20" t="n">
        <v>80</v>
      </c>
      <c r="D8" s="20" t="n">
        <v>800</v>
      </c>
      <c r="E8" s="20" t="n">
        <v>66</v>
      </c>
      <c r="F8" s="20" t="n">
        <v>52</v>
      </c>
      <c r="G8" s="21">
        <f>IF(A8="","",N(B8)*N(C8)+N(D8)*N(E8))</f>
        <v/>
      </c>
      <c r="H8" s="21">
        <f>IF(A8="","",(N(B8)+N(D8))*N(F8))</f>
        <v/>
      </c>
      <c r="I8" s="21">
        <f>IF(A8="","",G8-H8)</f>
        <v/>
      </c>
      <c r="J8" s="22">
        <f>IF(OR(A8="",N(G8)=0),"",I8/G8)</f>
        <v/>
      </c>
    </row>
    <row r="9">
      <c r="A9" s="19" t="inlineStr">
        <is>
          <t>لمبة ليد 12 وات</t>
        </is>
      </c>
      <c r="B9" s="20" t="n">
        <v>500</v>
      </c>
      <c r="C9" s="20" t="n">
        <v>70</v>
      </c>
      <c r="D9" s="20" t="n">
        <v>700</v>
      </c>
      <c r="E9" s="20" t="n">
        <v>58</v>
      </c>
      <c r="F9" s="20" t="n">
        <v>42</v>
      </c>
      <c r="G9" s="21">
        <f>IF(A9="","",N(B9)*N(C9)+N(D9)*N(E9))</f>
        <v/>
      </c>
      <c r="H9" s="21">
        <f>IF(A9="","",(N(B9)+N(D9))*N(F9))</f>
        <v/>
      </c>
      <c r="I9" s="21">
        <f>IF(A9="","",G9-H9)</f>
        <v/>
      </c>
      <c r="J9" s="22">
        <f>IF(OR(A9="",N(G9)=0),"",I9/G9)</f>
        <v/>
      </c>
    </row>
    <row r="10">
      <c r="A10" s="19" t="inlineStr">
        <is>
          <t>قاطع 16 أمبير</t>
        </is>
      </c>
      <c r="B10" s="20" t="n">
        <v>120</v>
      </c>
      <c r="C10" s="20" t="n">
        <v>220</v>
      </c>
      <c r="D10" s="20" t="n">
        <v>300</v>
      </c>
      <c r="E10" s="20" t="n">
        <v>190</v>
      </c>
      <c r="F10" s="20" t="n">
        <v>150</v>
      </c>
      <c r="G10" s="21">
        <f>IF(A10="","",N(B10)*N(C10)+N(D10)*N(E10))</f>
        <v/>
      </c>
      <c r="H10" s="21">
        <f>IF(A10="","",(N(B10)+N(D10))*N(F10))</f>
        <v/>
      </c>
      <c r="I10" s="21">
        <f>IF(A10="","",G10-H10)</f>
        <v/>
      </c>
      <c r="J10" s="22">
        <f>IF(OR(A10="",N(G10)=0),"",I10/G10)</f>
        <v/>
      </c>
    </row>
    <row r="11">
      <c r="A11" s="19" t="inlineStr">
        <is>
          <t>لوحة توزيع 12 خط</t>
        </is>
      </c>
      <c r="B11" s="20" t="n">
        <v>25</v>
      </c>
      <c r="C11" s="20" t="n">
        <v>850</v>
      </c>
      <c r="D11" s="20" t="n">
        <v>45</v>
      </c>
      <c r="E11" s="20" t="n">
        <v>760</v>
      </c>
      <c r="F11" s="20" t="n">
        <v>620</v>
      </c>
      <c r="G11" s="21">
        <f>IF(A11="","",N(B11)*N(C11)+N(D11)*N(E11))</f>
        <v/>
      </c>
      <c r="H11" s="21">
        <f>IF(A11="","",(N(B11)+N(D11))*N(F11))</f>
        <v/>
      </c>
      <c r="I11" s="21">
        <f>IF(A11="","",G11-H11)</f>
        <v/>
      </c>
      <c r="J11" s="22">
        <f>IF(OR(A11="",N(G11)=0),"",I11/G11)</f>
        <v/>
      </c>
    </row>
    <row r="12">
      <c r="A12" s="19" t="n"/>
      <c r="B12" s="20" t="n"/>
      <c r="C12" s="20" t="n"/>
      <c r="D12" s="20" t="n"/>
      <c r="E12" s="20" t="n"/>
      <c r="F12" s="20" t="n"/>
      <c r="G12" s="21">
        <f>IF(A12="","",N(B12)*N(C12)+N(D12)*N(E12))</f>
        <v/>
      </c>
      <c r="H12" s="21">
        <f>IF(A12="","",(N(B12)+N(D12))*N(F12))</f>
        <v/>
      </c>
      <c r="I12" s="21">
        <f>IF(A12="","",G12-H12)</f>
        <v/>
      </c>
      <c r="J12" s="22">
        <f>IF(OR(A12="",N(G12)=0),"",I12/G12)</f>
        <v/>
      </c>
    </row>
    <row r="13">
      <c r="A13" s="19" t="n"/>
      <c r="B13" s="20" t="n"/>
      <c r="C13" s="20" t="n"/>
      <c r="D13" s="20" t="n"/>
      <c r="E13" s="20" t="n"/>
      <c r="F13" s="20" t="n"/>
      <c r="G13" s="21">
        <f>IF(A13="","",N(B13)*N(C13)+N(D13)*N(E13))</f>
        <v/>
      </c>
      <c r="H13" s="21">
        <f>IF(A13="","",(N(B13)+N(D13))*N(F13))</f>
        <v/>
      </c>
      <c r="I13" s="21">
        <f>IF(A13="","",G13-H13)</f>
        <v/>
      </c>
      <c r="J13" s="22">
        <f>IF(OR(A13="",N(G13)=0),"",I13/G13)</f>
        <v/>
      </c>
    </row>
    <row r="14">
      <c r="A14" s="19" t="n"/>
      <c r="B14" s="20" t="n"/>
      <c r="C14" s="20" t="n"/>
      <c r="D14" s="20" t="n"/>
      <c r="E14" s="20" t="n"/>
      <c r="F14" s="20" t="n"/>
      <c r="G14" s="21">
        <f>IF(A14="","",N(B14)*N(C14)+N(D14)*N(E14))</f>
        <v/>
      </c>
      <c r="H14" s="21">
        <f>IF(A14="","",(N(B14)+N(D14))*N(F14))</f>
        <v/>
      </c>
      <c r="I14" s="21">
        <f>IF(A14="","",G14-H14)</f>
        <v/>
      </c>
      <c r="J14" s="22">
        <f>IF(OR(A14="",N(G14)=0),"",I14/G14)</f>
        <v/>
      </c>
    </row>
    <row r="15">
      <c r="A15" s="19" t="n"/>
      <c r="B15" s="20" t="n"/>
      <c r="C15" s="20" t="n"/>
      <c r="D15" s="20" t="n"/>
      <c r="E15" s="20" t="n"/>
      <c r="F15" s="20" t="n"/>
      <c r="G15" s="21">
        <f>IF(A15="","",N(B15)*N(C15)+N(D15)*N(E15))</f>
        <v/>
      </c>
      <c r="H15" s="21">
        <f>IF(A15="","",(N(B15)+N(D15))*N(F15))</f>
        <v/>
      </c>
      <c r="I15" s="21">
        <f>IF(A15="","",G15-H15)</f>
        <v/>
      </c>
      <c r="J15" s="22">
        <f>IF(OR(A15="",N(G15)=0),"",I15/G15)</f>
        <v/>
      </c>
    </row>
    <row r="16">
      <c r="A16" s="19" t="n"/>
      <c r="B16" s="20" t="n"/>
      <c r="C16" s="20" t="n"/>
      <c r="D16" s="20" t="n"/>
      <c r="E16" s="20" t="n"/>
      <c r="F16" s="20" t="n"/>
      <c r="G16" s="21">
        <f>IF(A16="","",N(B16)*N(C16)+N(D16)*N(E16))</f>
        <v/>
      </c>
      <c r="H16" s="21">
        <f>IF(A16="","",(N(B16)+N(D16))*N(F16))</f>
        <v/>
      </c>
      <c r="I16" s="21">
        <f>IF(A16="","",G16-H16)</f>
        <v/>
      </c>
      <c r="J16" s="22">
        <f>IF(OR(A16="",N(G16)=0),"",I16/G16)</f>
        <v/>
      </c>
    </row>
    <row r="17">
      <c r="A17" s="19" t="n"/>
      <c r="B17" s="20" t="n"/>
      <c r="C17" s="20" t="n"/>
      <c r="D17" s="20" t="n"/>
      <c r="E17" s="20" t="n"/>
      <c r="F17" s="20" t="n"/>
      <c r="G17" s="21">
        <f>IF(A17="","",N(B17)*N(C17)+N(D17)*N(E17))</f>
        <v/>
      </c>
      <c r="H17" s="21">
        <f>IF(A17="","",(N(B17)+N(D17))*N(F17))</f>
        <v/>
      </c>
      <c r="I17" s="21">
        <f>IF(A17="","",G17-H17)</f>
        <v/>
      </c>
      <c r="J17" s="22">
        <f>IF(OR(A17="",N(G17)=0),"",I17/G17)</f>
        <v/>
      </c>
    </row>
    <row r="18">
      <c r="A18" s="19" t="n"/>
      <c r="B18" s="20" t="n"/>
      <c r="C18" s="20" t="n"/>
      <c r="D18" s="20" t="n"/>
      <c r="E18" s="20" t="n"/>
      <c r="F18" s="20" t="n"/>
      <c r="G18" s="21">
        <f>IF(A18="","",N(B18)*N(C18)+N(D18)*N(E18))</f>
        <v/>
      </c>
      <c r="H18" s="21">
        <f>IF(A18="","",(N(B18)+N(D18))*N(F18))</f>
        <v/>
      </c>
      <c r="I18" s="21">
        <f>IF(A18="","",G18-H18)</f>
        <v/>
      </c>
      <c r="J18" s="22">
        <f>IF(OR(A18="",N(G18)=0),"",I18/G18)</f>
        <v/>
      </c>
    </row>
    <row r="19">
      <c r="A19" s="19" t="n"/>
      <c r="B19" s="20" t="n"/>
      <c r="C19" s="20" t="n"/>
      <c r="D19" s="20" t="n"/>
      <c r="E19" s="20" t="n"/>
      <c r="F19" s="20" t="n"/>
      <c r="G19" s="21">
        <f>IF(A19="","",N(B19)*N(C19)+N(D19)*N(E19))</f>
        <v/>
      </c>
      <c r="H19" s="21">
        <f>IF(A19="","",(N(B19)+N(D19))*N(F19))</f>
        <v/>
      </c>
      <c r="I19" s="21">
        <f>IF(A19="","",G19-H19)</f>
        <v/>
      </c>
      <c r="J19" s="22">
        <f>IF(OR(A19="",N(G19)=0),"",I19/G19)</f>
        <v/>
      </c>
    </row>
    <row r="20">
      <c r="A20" s="19" t="n"/>
      <c r="B20" s="20" t="n"/>
      <c r="C20" s="20" t="n"/>
      <c r="D20" s="20" t="n"/>
      <c r="E20" s="20" t="n"/>
      <c r="F20" s="20" t="n"/>
      <c r="G20" s="21">
        <f>IF(A20="","",N(B20)*N(C20)+N(D20)*N(E20))</f>
        <v/>
      </c>
      <c r="H20" s="21">
        <f>IF(A20="","",(N(B20)+N(D20))*N(F20))</f>
        <v/>
      </c>
      <c r="I20" s="21">
        <f>IF(A20="","",G20-H20)</f>
        <v/>
      </c>
      <c r="J20" s="22">
        <f>IF(OR(A20="",N(G20)=0),"",I20/G20)</f>
        <v/>
      </c>
    </row>
    <row r="21">
      <c r="A21" s="19" t="n"/>
      <c r="B21" s="20" t="n"/>
      <c r="C21" s="20" t="n"/>
      <c r="D21" s="20" t="n"/>
      <c r="E21" s="20" t="n"/>
      <c r="F21" s="20" t="n"/>
      <c r="G21" s="21">
        <f>IF(A21="","",N(B21)*N(C21)+N(D21)*N(E21))</f>
        <v/>
      </c>
      <c r="H21" s="21">
        <f>IF(A21="","",(N(B21)+N(D21))*N(F21))</f>
        <v/>
      </c>
      <c r="I21" s="21">
        <f>IF(A21="","",G21-H21)</f>
        <v/>
      </c>
      <c r="J21" s="22">
        <f>IF(OR(A21="",N(G21)=0),"",I21/G21)</f>
        <v/>
      </c>
    </row>
    <row r="22">
      <c r="A22" s="19" t="n"/>
      <c r="B22" s="20" t="n"/>
      <c r="C22" s="20" t="n"/>
      <c r="D22" s="20" t="n"/>
      <c r="E22" s="20" t="n"/>
      <c r="F22" s="20" t="n"/>
      <c r="G22" s="21">
        <f>IF(A22="","",N(B22)*N(C22)+N(D22)*N(E22))</f>
        <v/>
      </c>
      <c r="H22" s="21">
        <f>IF(A22="","",(N(B22)+N(D22))*N(F22))</f>
        <v/>
      </c>
      <c r="I22" s="21">
        <f>IF(A22="","",G22-H22)</f>
        <v/>
      </c>
      <c r="J22" s="22">
        <f>IF(OR(A22="",N(G22)=0),"",I22/G22)</f>
        <v/>
      </c>
    </row>
    <row r="23">
      <c r="A23" s="19" t="n"/>
      <c r="B23" s="20" t="n"/>
      <c r="C23" s="20" t="n"/>
      <c r="D23" s="20" t="n"/>
      <c r="E23" s="20" t="n"/>
      <c r="F23" s="20" t="n"/>
      <c r="G23" s="21">
        <f>IF(A23="","",N(B23)*N(C23)+N(D23)*N(E23))</f>
        <v/>
      </c>
      <c r="H23" s="21">
        <f>IF(A23="","",(N(B23)+N(D23))*N(F23))</f>
        <v/>
      </c>
      <c r="I23" s="21">
        <f>IF(A23="","",G23-H23)</f>
        <v/>
      </c>
      <c r="J23" s="22">
        <f>IF(OR(A23="",N(G23)=0),"",I23/G23)</f>
        <v/>
      </c>
    </row>
    <row r="24">
      <c r="A24" s="19" t="n"/>
      <c r="B24" s="20" t="n"/>
      <c r="C24" s="20" t="n"/>
      <c r="D24" s="20" t="n"/>
      <c r="E24" s="20" t="n"/>
      <c r="F24" s="20" t="n"/>
      <c r="G24" s="21">
        <f>IF(A24="","",N(B24)*N(C24)+N(D24)*N(E24))</f>
        <v/>
      </c>
      <c r="H24" s="21">
        <f>IF(A24="","",(N(B24)+N(D24))*N(F24))</f>
        <v/>
      </c>
      <c r="I24" s="21">
        <f>IF(A24="","",G24-H24)</f>
        <v/>
      </c>
      <c r="J24" s="22">
        <f>IF(OR(A24="",N(G24)=0),"",I24/G24)</f>
        <v/>
      </c>
    </row>
    <row r="25">
      <c r="A25" s="23" t="inlineStr">
        <is>
          <t>الإجمالي</t>
        </is>
      </c>
      <c r="B25" s="24" t="n"/>
      <c r="C25" s="24" t="n"/>
      <c r="D25" s="24" t="n"/>
      <c r="E25" s="24" t="n"/>
      <c r="F25" s="24" t="n"/>
      <c r="G25" s="25">
        <f>SUM(G5:G24)</f>
        <v/>
      </c>
      <c r="H25" s="25">
        <f>SUM(H5:H24)</f>
        <v/>
      </c>
      <c r="I25" s="25">
        <f>SUM(I5:I24)</f>
        <v/>
      </c>
      <c r="J25" s="26">
        <f>IF(G25=0,"",I25/G25)</f>
        <v/>
      </c>
    </row>
    <row r="27">
      <c r="A27" s="27" t="inlineStr">
        <is>
          <t>الإيجار</t>
        </is>
      </c>
      <c r="B27" s="20" t="n">
        <v>8000</v>
      </c>
    </row>
    <row r="28">
      <c r="A28" s="27" t="inlineStr">
        <is>
          <t>الرواتب</t>
        </is>
      </c>
      <c r="B28" s="20" t="n">
        <v>12000</v>
      </c>
    </row>
    <row r="29">
      <c r="A29" s="28" t="inlineStr">
        <is>
          <t>مجمل الربح</t>
        </is>
      </c>
      <c r="B29" s="21">
        <f>I25</f>
        <v/>
      </c>
    </row>
    <row r="30">
      <c r="A30" s="28" t="inlineStr">
        <is>
          <t>المصروفات الثابتة</t>
        </is>
      </c>
      <c r="B30" s="21">
        <f>SUM(B27:B28)</f>
        <v/>
      </c>
    </row>
    <row r="31">
      <c r="A31" s="27" t="inlineStr">
        <is>
          <t>صافي الربح</t>
        </is>
      </c>
      <c r="B31" s="29">
        <f>B29-B30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