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قايسة" sheetId="3" state="visible" r:id="rId3"/>
  </sheets>
  <definedNames>
    <definedName name="_xlnm.Print_Area" localSheetId="2">'المقايسة'!$A$1:$H$29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4" fontId="16" fillId="5" borderId="6" applyAlignment="1" pivotButton="0" quotePrefix="0" xfId="0">
      <alignment horizontal="center" vertical="center"/>
    </xf>
    <xf numFmtId="0" fontId="16" fillId="5" borderId="6" pivotButton="0" quotePrefix="0" xfId="0"/>
    <xf numFmtId="0" fontId="10" fillId="0" borderId="2" applyAlignment="1" pivotButton="0" quotePrefix="0" xfId="0">
      <alignment horizontal="right" vertical="center" wrapText="1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وعرض سعر أعمال الحدادة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لورش الحدادة: لكل بند العدد ووزن الحديد وسعر الكيلو والدهان والإكسسوار وساعات العمل، مع أجر الساعة والهالك، فيحسب تكلفة الوحدة والإجمالي، ثم النقل والمصروفات والتكلفة الكاملة وسعر العرض والربح.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احسب وزن كل بند من أطوال القطاعات، واكتب سعر كيلو الحديد الحالي وساعات التصنيع والتركيب.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سعر الحديد يتغير بسرعة؛ حدد صلاحية العرض وخذ مقدمًا. استخدم وسائل الوقاية عند اللحام. الهامش من سعر البيع.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7" customWidth="1" min="2" max="2"/>
    <col width="9" customWidth="1" min="3" max="3"/>
    <col width="9" customWidth="1" min="4" max="4"/>
    <col width="10" customWidth="1" min="5" max="5"/>
    <col width="8" customWidth="1" min="6" max="6"/>
    <col width="11" customWidth="1" min="7" max="7"/>
    <col width="12" customWidth="1" min="8" max="8"/>
  </cols>
  <sheetData>
    <row r="1" ht="30" customHeight="1">
      <c r="A1" s="15" t="inlineStr">
        <is>
          <t>أعمال حدادة فيلا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أجر الساعة</t>
        </is>
      </c>
      <c r="B3" s="19" t="n">
        <v>80</v>
      </c>
      <c r="C3" s="18" t="inlineStr">
        <is>
          <t>هالك الحديد</t>
        </is>
      </c>
      <c r="D3" s="20" t="n"/>
      <c r="E3" s="21" t="n">
        <v>0.05</v>
      </c>
    </row>
    <row r="5" ht="36" customHeight="1">
      <c r="A5" s="22" t="inlineStr">
        <is>
          <t>البند</t>
        </is>
      </c>
      <c r="B5" s="22" t="inlineStr">
        <is>
          <t>العدد</t>
        </is>
      </c>
      <c r="C5" s="22" t="inlineStr">
        <is>
          <t>وزن الوحدة كجم</t>
        </is>
      </c>
      <c r="D5" s="22" t="inlineStr">
        <is>
          <t>سعر الكيلو</t>
        </is>
      </c>
      <c r="E5" s="22" t="inlineStr">
        <is>
          <t>دهان وإكسسوار</t>
        </is>
      </c>
      <c r="F5" s="22" t="inlineStr">
        <is>
          <t>الساعات</t>
        </is>
      </c>
      <c r="G5" s="22" t="inlineStr">
        <is>
          <t>تكلفة الوحدة</t>
        </is>
      </c>
      <c r="H5" s="22" t="inlineStr">
        <is>
          <t>الإجمالي</t>
        </is>
      </c>
    </row>
    <row r="6">
      <c r="A6" s="23" t="inlineStr">
        <is>
          <t>بوابة فيلا مزدوجة</t>
        </is>
      </c>
      <c r="B6" s="19" t="n">
        <v>1</v>
      </c>
      <c r="C6" s="24" t="n">
        <v>320</v>
      </c>
      <c r="D6" s="24" t="n">
        <v>58</v>
      </c>
      <c r="E6" s="19" t="n">
        <v>3500</v>
      </c>
      <c r="F6" s="24" t="n">
        <v>40</v>
      </c>
      <c r="G6" s="25">
        <f>IF(A6="","",N(C6)*(1+$E$3)*N(D6)+N(E6)+N(F6)*$B$3)</f>
        <v/>
      </c>
      <c r="H6" s="25">
        <f>IF(A6="","",G6*N(B6))</f>
        <v/>
      </c>
    </row>
    <row r="7">
      <c r="A7" s="23" t="inlineStr">
        <is>
          <t>سور حديد (متر طولي)</t>
        </is>
      </c>
      <c r="B7" s="19" t="n">
        <v>24</v>
      </c>
      <c r="C7" s="24" t="n">
        <v>28</v>
      </c>
      <c r="D7" s="24" t="n">
        <v>58</v>
      </c>
      <c r="E7" s="19" t="n">
        <v>120</v>
      </c>
      <c r="F7" s="24" t="n">
        <v>2.5</v>
      </c>
      <c r="G7" s="25">
        <f>IF(A7="","",N(C7)*(1+$E$3)*N(D7)+N(E7)+N(F7)*$B$3)</f>
        <v/>
      </c>
      <c r="H7" s="25">
        <f>IF(A7="","",G7*N(B7))</f>
        <v/>
      </c>
    </row>
    <row r="8">
      <c r="A8" s="23" t="inlineStr">
        <is>
          <t>درابزين سلم (متر)</t>
        </is>
      </c>
      <c r="B8" s="19" t="n">
        <v>12</v>
      </c>
      <c r="C8" s="24" t="n">
        <v>18</v>
      </c>
      <c r="D8" s="24" t="n">
        <v>58</v>
      </c>
      <c r="E8" s="19" t="n">
        <v>140</v>
      </c>
      <c r="F8" s="24" t="n">
        <v>3</v>
      </c>
      <c r="G8" s="25">
        <f>IF(A8="","",N(C8)*(1+$E$3)*N(D8)+N(E8)+N(F8)*$B$3)</f>
        <v/>
      </c>
      <c r="H8" s="25">
        <f>IF(A8="","",G8*N(B8))</f>
        <v/>
      </c>
    </row>
    <row r="9">
      <c r="A9" s="23" t="inlineStr">
        <is>
          <t>شباك حماية</t>
        </is>
      </c>
      <c r="B9" s="19" t="n">
        <v>8</v>
      </c>
      <c r="C9" s="24" t="n">
        <v>22</v>
      </c>
      <c r="D9" s="24" t="n">
        <v>58</v>
      </c>
      <c r="E9" s="19" t="n">
        <v>90</v>
      </c>
      <c r="F9" s="24" t="n">
        <v>2.5</v>
      </c>
      <c r="G9" s="25">
        <f>IF(A9="","",N(C9)*(1+$E$3)*N(D9)+N(E9)+N(F9)*$B$3)</f>
        <v/>
      </c>
      <c r="H9" s="25">
        <f>IF(A9="","",G9*N(B9))</f>
        <v/>
      </c>
    </row>
    <row r="10">
      <c r="A10" s="23" t="inlineStr">
        <is>
          <t>باب سطح</t>
        </is>
      </c>
      <c r="B10" s="19" t="n">
        <v>1</v>
      </c>
      <c r="C10" s="24" t="n">
        <v>75</v>
      </c>
      <c r="D10" s="24" t="n">
        <v>58</v>
      </c>
      <c r="E10" s="19" t="n">
        <v>600</v>
      </c>
      <c r="F10" s="24" t="n">
        <v>10</v>
      </c>
      <c r="G10" s="25">
        <f>IF(A10="","",N(C10)*(1+$E$3)*N(D10)+N(E10)+N(F10)*$B$3)</f>
        <v/>
      </c>
      <c r="H10" s="25">
        <f>IF(A10="","",G10*N(B10))</f>
        <v/>
      </c>
    </row>
    <row r="11">
      <c r="A11" s="23" t="n"/>
      <c r="B11" s="19" t="n"/>
      <c r="C11" s="24" t="n"/>
      <c r="D11" s="24" t="n"/>
      <c r="E11" s="19" t="n"/>
      <c r="F11" s="24" t="n"/>
      <c r="G11" s="25">
        <f>IF(A11="","",N(C11)*(1+$E$3)*N(D11)+N(E11)+N(F11)*$B$3)</f>
        <v/>
      </c>
      <c r="H11" s="25">
        <f>IF(A11="","",G11*N(B11))</f>
        <v/>
      </c>
    </row>
    <row r="12">
      <c r="A12" s="23" t="n"/>
      <c r="B12" s="19" t="n"/>
      <c r="C12" s="24" t="n"/>
      <c r="D12" s="24" t="n"/>
      <c r="E12" s="19" t="n"/>
      <c r="F12" s="24" t="n"/>
      <c r="G12" s="25">
        <f>IF(A12="","",N(C12)*(1+$E$3)*N(D12)+N(E12)+N(F12)*$B$3)</f>
        <v/>
      </c>
      <c r="H12" s="25">
        <f>IF(A12="","",G12*N(B12))</f>
        <v/>
      </c>
    </row>
    <row r="13">
      <c r="A13" s="23" t="n"/>
      <c r="B13" s="19" t="n"/>
      <c r="C13" s="24" t="n"/>
      <c r="D13" s="24" t="n"/>
      <c r="E13" s="19" t="n"/>
      <c r="F13" s="24" t="n"/>
      <c r="G13" s="25">
        <f>IF(A13="","",N(C13)*(1+$E$3)*N(D13)+N(E13)+N(F13)*$B$3)</f>
        <v/>
      </c>
      <c r="H13" s="25">
        <f>IF(A13="","",G13*N(B13))</f>
        <v/>
      </c>
    </row>
    <row r="14">
      <c r="A14" s="23" t="n"/>
      <c r="B14" s="19" t="n"/>
      <c r="C14" s="24" t="n"/>
      <c r="D14" s="24" t="n"/>
      <c r="E14" s="19" t="n"/>
      <c r="F14" s="24" t="n"/>
      <c r="G14" s="25">
        <f>IF(A14="","",N(C14)*(1+$E$3)*N(D14)+N(E14)+N(F14)*$B$3)</f>
        <v/>
      </c>
      <c r="H14" s="25">
        <f>IF(A14="","",G14*N(B14))</f>
        <v/>
      </c>
    </row>
    <row r="15">
      <c r="A15" s="23" t="n"/>
      <c r="B15" s="19" t="n"/>
      <c r="C15" s="24" t="n"/>
      <c r="D15" s="24" t="n"/>
      <c r="E15" s="19" t="n"/>
      <c r="F15" s="24" t="n"/>
      <c r="G15" s="25">
        <f>IF(A15="","",N(C15)*(1+$E$3)*N(D15)+N(E15)+N(F15)*$B$3)</f>
        <v/>
      </c>
      <c r="H15" s="25">
        <f>IF(A15="","",G15*N(B15))</f>
        <v/>
      </c>
    </row>
    <row r="16">
      <c r="A16" s="23" t="n"/>
      <c r="B16" s="19" t="n"/>
      <c r="C16" s="24" t="n"/>
      <c r="D16" s="24" t="n"/>
      <c r="E16" s="19" t="n"/>
      <c r="F16" s="24" t="n"/>
      <c r="G16" s="25">
        <f>IF(A16="","",N(C16)*(1+$E$3)*N(D16)+N(E16)+N(F16)*$B$3)</f>
        <v/>
      </c>
      <c r="H16" s="25">
        <f>IF(A16="","",G16*N(B16))</f>
        <v/>
      </c>
    </row>
    <row r="17">
      <c r="A17" s="23" t="n"/>
      <c r="B17" s="19" t="n"/>
      <c r="C17" s="24" t="n"/>
      <c r="D17" s="24" t="n"/>
      <c r="E17" s="19" t="n"/>
      <c r="F17" s="24" t="n"/>
      <c r="G17" s="25">
        <f>IF(A17="","",N(C17)*(1+$E$3)*N(D17)+N(E17)+N(F17)*$B$3)</f>
        <v/>
      </c>
      <c r="H17" s="25">
        <f>IF(A17="","",G17*N(B17))</f>
        <v/>
      </c>
    </row>
    <row r="18">
      <c r="A18" s="23" t="n"/>
      <c r="B18" s="19" t="n"/>
      <c r="C18" s="24" t="n"/>
      <c r="D18" s="24" t="n"/>
      <c r="E18" s="19" t="n"/>
      <c r="F18" s="24" t="n"/>
      <c r="G18" s="25">
        <f>IF(A18="","",N(C18)*(1+$E$3)*N(D18)+N(E18)+N(F18)*$B$3)</f>
        <v/>
      </c>
      <c r="H18" s="25">
        <f>IF(A18="","",G18*N(B18))</f>
        <v/>
      </c>
    </row>
    <row r="19">
      <c r="A19" s="23" t="n"/>
      <c r="B19" s="19" t="n"/>
      <c r="C19" s="24" t="n"/>
      <c r="D19" s="24" t="n"/>
      <c r="E19" s="19" t="n"/>
      <c r="F19" s="24" t="n"/>
      <c r="G19" s="25">
        <f>IF(A19="","",N(C19)*(1+$E$3)*N(D19)+N(E19)+N(F19)*$B$3)</f>
        <v/>
      </c>
      <c r="H19" s="25">
        <f>IF(A19="","",G19*N(B19))</f>
        <v/>
      </c>
    </row>
    <row r="20">
      <c r="A20" s="23" t="n"/>
      <c r="B20" s="19" t="n"/>
      <c r="C20" s="24" t="n"/>
      <c r="D20" s="24" t="n"/>
      <c r="E20" s="19" t="n"/>
      <c r="F20" s="24" t="n"/>
      <c r="G20" s="25">
        <f>IF(A20="","",N(C20)*(1+$E$3)*N(D20)+N(E20)+N(F20)*$B$3)</f>
        <v/>
      </c>
      <c r="H20" s="25">
        <f>IF(A20="","",G20*N(B20))</f>
        <v/>
      </c>
    </row>
    <row r="21">
      <c r="A21" s="26" t="inlineStr">
        <is>
          <t>الإجمالي</t>
        </is>
      </c>
      <c r="B21" s="27">
        <f>SUM(B6:B20)</f>
        <v/>
      </c>
      <c r="C21" s="28" t="n"/>
      <c r="D21" s="28" t="n"/>
      <c r="E21" s="28" t="n"/>
      <c r="F21" s="28" t="n"/>
      <c r="G21" s="28" t="n"/>
      <c r="H21" s="27">
        <f>SUM(H6:H20)</f>
        <v/>
      </c>
    </row>
    <row r="23">
      <c r="A23" s="18" t="inlineStr">
        <is>
          <t>النقل والمعدات</t>
        </is>
      </c>
      <c r="B23" s="19" t="n">
        <v>2500</v>
      </c>
    </row>
    <row r="24">
      <c r="A24" s="18" t="inlineStr">
        <is>
          <t>مصروفات غير مباشرة</t>
        </is>
      </c>
      <c r="B24" s="21" t="n">
        <v>0.1</v>
      </c>
    </row>
    <row r="25">
      <c r="A25" s="18" t="inlineStr">
        <is>
          <t>هامش الربح من السعر</t>
        </is>
      </c>
      <c r="B25" s="21" t="n">
        <v>0.2</v>
      </c>
    </row>
    <row r="26">
      <c r="A26" s="29" t="inlineStr">
        <is>
          <t>التكلفة الكاملة</t>
        </is>
      </c>
      <c r="B26" s="25">
        <f>H21*(1+B24)+B23</f>
        <v/>
      </c>
    </row>
    <row r="27">
      <c r="A27" s="18" t="inlineStr">
        <is>
          <t>سعر العرض</t>
        </is>
      </c>
      <c r="B27" s="30">
        <f>IF(B25&gt;=1,"",ROUND(B26/(1-B25),-2))</f>
        <v/>
      </c>
    </row>
    <row r="28">
      <c r="A28" s="29" t="inlineStr">
        <is>
          <t>الربح</t>
        </is>
      </c>
      <c r="B28" s="25">
        <f>IF(B27="","",B27-B26)</f>
        <v/>
      </c>
    </row>
    <row r="29">
      <c r="A29" s="29" t="inlineStr">
        <is>
          <t>متوسط سعر الوحدة</t>
        </is>
      </c>
      <c r="B29" s="25">
        <f>IF(OR(B27="",B21=0),"",B27/B21)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C3:D3"/>
    <mergeCell ref="A2:H2"/>
    <mergeCell ref="A1:H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2026-11-02T08:31:49Z</dcterms:created>
  <dcterms:modified xmlns:dcterms="http://purl.org/dc/terms/" xmlns:xsi="http://www.w3.org/2001/XMLSchema-instance" xsi:type="dcterms:W3CDTF">2026-11-02T08:31:49Z</dcterms:modified>
</cp:coreProperties>
</file>