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أنواع" sheetId="3" state="visible" r:id="rId3"/>
  </sheets>
  <definedNames>
    <definedName name="_xlnm.Print_Area" localSheetId="2">'الأنواع'!$A$1:$L$27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164" fontId="16" fillId="5" borderId="3" applyAlignment="1" pivotButton="0" quotePrefix="0" xfId="0">
      <alignment horizontal="center" vertical="center"/>
    </xf>
    <xf numFmtId="0" fontId="16" fillId="5" borderId="3" pivotButton="0" quotePrefix="0" xfId="0"/>
    <xf numFmtId="166" fontId="16" fillId="5" borderId="3" applyAlignment="1" pivotButton="0" quotePrefix="0" xfId="0">
      <alignment horizontal="center" vertical="center"/>
    </xf>
    <xf numFmtId="0" fontId="15" fillId="0" borderId="2" applyAlignment="1" pivotButton="0" quotePrefix="0" xfId="0">
      <alignment horizontal="right" vertical="center" wrapText="1"/>
    </xf>
    <xf numFmtId="0" fontId="10" fillId="0" borderId="2" applyAlignment="1" pivotButton="0" quotePrefix="0" xfId="0">
      <alignment horizontal="right" vertical="center" wrapText="1"/>
    </xf>
    <xf numFmtId="164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ربحية ورشة الزجاج ونسبة الاستفادة من اللوح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لورش الزجاج والمرايا: لكل نوع عدد الألواح ومساحة اللوح وسعره ونسبة الاستفادة بعد القص وسعر بيع المتر، فيحسب المساحة المستفاد بها والمبيعات والتكلفة ومجمل الربح وتكلفة المتر الفعلي، ثم صافي الربح.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الألواح المستهلكة في الشهر، وقدّر نسبة الاستفادة من تخطيط القص الفعلي، ثم متوسط سعر البيع.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الاستفادة هي مفتاح الربح؛ جمّع المقاسات في تخطيط قص واحد واحتفظ بالبواقي الكبيرة. الكسر في النقل والتركيب يُحسب ضمن الفاقد. وفّر وسائل السلامة للعمال.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7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8" customWidth="1" min="2" max="2"/>
    <col width="9" customWidth="1" min="3" max="3"/>
    <col width="9" customWidth="1" min="4" max="4"/>
    <col width="9" customWidth="1" min="5" max="5"/>
    <col width="9" customWidth="1" min="6" max="6"/>
    <col width="10" customWidth="1" min="7" max="7"/>
    <col width="12" customWidth="1" min="8" max="8"/>
    <col width="12" customWidth="1" min="9" max="9"/>
    <col width="12" customWidth="1" min="10" max="10"/>
    <col width="8" customWidth="1" min="11" max="11"/>
    <col width="10" customWidth="1" min="12" max="12"/>
  </cols>
  <sheetData>
    <row r="1" ht="30" customHeight="1">
      <c r="A1" s="15" t="inlineStr">
        <is>
          <t>ورشة الزجاج - أكتوبر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النوع</t>
        </is>
      </c>
      <c r="B4" s="18" t="inlineStr">
        <is>
          <t>الألواح</t>
        </is>
      </c>
      <c r="C4" s="18" t="inlineStr">
        <is>
          <t>مساحة اللوح</t>
        </is>
      </c>
      <c r="D4" s="18" t="inlineStr">
        <is>
          <t>سعر اللوح</t>
        </is>
      </c>
      <c r="E4" s="18" t="inlineStr">
        <is>
          <t>الاستفادة</t>
        </is>
      </c>
      <c r="F4" s="18" t="inlineStr">
        <is>
          <t>سعر المتر</t>
        </is>
      </c>
      <c r="G4" s="18" t="inlineStr">
        <is>
          <t>المساحة م2</t>
        </is>
      </c>
      <c r="H4" s="18" t="inlineStr">
        <is>
          <t>المبيعات</t>
        </is>
      </c>
      <c r="I4" s="18" t="inlineStr">
        <is>
          <t>التكلفة</t>
        </is>
      </c>
      <c r="J4" s="18" t="inlineStr">
        <is>
          <t>مجمل الربح</t>
        </is>
      </c>
      <c r="K4" s="18" t="inlineStr">
        <is>
          <t>الهامش</t>
        </is>
      </c>
      <c r="L4" s="18" t="inlineStr">
        <is>
          <t>تكلفة المتر</t>
        </is>
      </c>
    </row>
    <row r="5">
      <c r="A5" s="19" t="inlineStr">
        <is>
          <t>شفاف 6 مم</t>
        </is>
      </c>
      <c r="B5" s="20" t="n">
        <v>40</v>
      </c>
      <c r="C5" s="21" t="n">
        <v>7.2</v>
      </c>
      <c r="D5" s="20" t="n">
        <v>2700</v>
      </c>
      <c r="E5" s="22" t="n">
        <v>0.86</v>
      </c>
      <c r="F5" s="20" t="n">
        <v>620</v>
      </c>
      <c r="G5" s="23">
        <f>IF(A5="","",N(B5)*N(C5)*N(E5))</f>
        <v/>
      </c>
      <c r="H5" s="23">
        <f>IF(A5="","",G5*N(F5))</f>
        <v/>
      </c>
      <c r="I5" s="23">
        <f>IF(A5="","",N(B5)*N(D5))</f>
        <v/>
      </c>
      <c r="J5" s="23">
        <f>IF(A5="","",H5-I5)</f>
        <v/>
      </c>
      <c r="K5" s="24">
        <f>IF(OR(A5="",N(H5)=0),"",J5/H5)</f>
        <v/>
      </c>
      <c r="L5" s="25">
        <f>IF(OR(A5="",N(G5)=0),"",I5/G5)</f>
        <v/>
      </c>
    </row>
    <row r="6">
      <c r="A6" s="19" t="inlineStr">
        <is>
          <t>شفاف 10 مم</t>
        </is>
      </c>
      <c r="B6" s="20" t="n">
        <v>20</v>
      </c>
      <c r="C6" s="21" t="n">
        <v>7.2</v>
      </c>
      <c r="D6" s="20" t="n">
        <v>4400</v>
      </c>
      <c r="E6" s="22" t="n">
        <v>0.86</v>
      </c>
      <c r="F6" s="20" t="n">
        <v>980</v>
      </c>
      <c r="G6" s="23">
        <f>IF(A6="","",N(B6)*N(C6)*N(E6))</f>
        <v/>
      </c>
      <c r="H6" s="23">
        <f>IF(A6="","",G6*N(F6))</f>
        <v/>
      </c>
      <c r="I6" s="23">
        <f>IF(A6="","",N(B6)*N(D6))</f>
        <v/>
      </c>
      <c r="J6" s="23">
        <f>IF(A6="","",H6-I6)</f>
        <v/>
      </c>
      <c r="K6" s="24">
        <f>IF(OR(A6="",N(H6)=0),"",J6/H6)</f>
        <v/>
      </c>
      <c r="L6" s="25">
        <f>IF(OR(A6="",N(G6)=0),"",I6/G6)</f>
        <v/>
      </c>
    </row>
    <row r="7">
      <c r="A7" s="19" t="inlineStr">
        <is>
          <t>فيميه 6 مم</t>
        </is>
      </c>
      <c r="B7" s="20" t="n">
        <v>25</v>
      </c>
      <c r="C7" s="21" t="n">
        <v>7.2</v>
      </c>
      <c r="D7" s="20" t="n">
        <v>3000</v>
      </c>
      <c r="E7" s="22" t="n">
        <v>0.85</v>
      </c>
      <c r="F7" s="20" t="n">
        <v>700</v>
      </c>
      <c r="G7" s="23">
        <f>IF(A7="","",N(B7)*N(C7)*N(E7))</f>
        <v/>
      </c>
      <c r="H7" s="23">
        <f>IF(A7="","",G7*N(F7))</f>
        <v/>
      </c>
      <c r="I7" s="23">
        <f>IF(A7="","",N(B7)*N(D7))</f>
        <v/>
      </c>
      <c r="J7" s="23">
        <f>IF(A7="","",H7-I7)</f>
        <v/>
      </c>
      <c r="K7" s="24">
        <f>IF(OR(A7="",N(H7)=0),"",J7/H7)</f>
        <v/>
      </c>
      <c r="L7" s="25">
        <f>IF(OR(A7="",N(G7)=0),"",I7/G7)</f>
        <v/>
      </c>
    </row>
    <row r="8">
      <c r="A8" s="19" t="inlineStr">
        <is>
          <t>مرايا 5 مم</t>
        </is>
      </c>
      <c r="B8" s="20" t="n">
        <v>18</v>
      </c>
      <c r="C8" s="21" t="n">
        <v>7.2</v>
      </c>
      <c r="D8" s="20" t="n">
        <v>3300</v>
      </c>
      <c r="E8" s="22" t="n">
        <v>0.82</v>
      </c>
      <c r="F8" s="20" t="n">
        <v>880</v>
      </c>
      <c r="G8" s="23">
        <f>IF(A8="","",N(B8)*N(C8)*N(E8))</f>
        <v/>
      </c>
      <c r="H8" s="23">
        <f>IF(A8="","",G8*N(F8))</f>
        <v/>
      </c>
      <c r="I8" s="23">
        <f>IF(A8="","",N(B8)*N(D8))</f>
        <v/>
      </c>
      <c r="J8" s="23">
        <f>IF(A8="","",H8-I8)</f>
        <v/>
      </c>
      <c r="K8" s="24">
        <f>IF(OR(A8="",N(H8)=0),"",J8/H8)</f>
        <v/>
      </c>
      <c r="L8" s="25">
        <f>IF(OR(A8="",N(G8)=0),"",I8/G8)</f>
        <v/>
      </c>
    </row>
    <row r="9">
      <c r="A9" s="19" t="inlineStr">
        <is>
          <t>مصنفر 6 مم</t>
        </is>
      </c>
      <c r="B9" s="20" t="n">
        <v>12</v>
      </c>
      <c r="C9" s="21" t="n">
        <v>7.2</v>
      </c>
      <c r="D9" s="20" t="n">
        <v>3500</v>
      </c>
      <c r="E9" s="22" t="n">
        <v>0.84</v>
      </c>
      <c r="F9" s="20" t="n">
        <v>880</v>
      </c>
      <c r="G9" s="23">
        <f>IF(A9="","",N(B9)*N(C9)*N(E9))</f>
        <v/>
      </c>
      <c r="H9" s="23">
        <f>IF(A9="","",G9*N(F9))</f>
        <v/>
      </c>
      <c r="I9" s="23">
        <f>IF(A9="","",N(B9)*N(D9))</f>
        <v/>
      </c>
      <c r="J9" s="23">
        <f>IF(A9="","",H9-I9)</f>
        <v/>
      </c>
      <c r="K9" s="24">
        <f>IF(OR(A9="",N(H9)=0),"",J9/H9)</f>
        <v/>
      </c>
      <c r="L9" s="25">
        <f>IF(OR(A9="",N(G9)=0),"",I9/G9)</f>
        <v/>
      </c>
    </row>
    <row r="10">
      <c r="A10" s="19" t="n"/>
      <c r="B10" s="20" t="n"/>
      <c r="C10" s="21" t="n"/>
      <c r="D10" s="20" t="n"/>
      <c r="E10" s="22" t="n"/>
      <c r="F10" s="20" t="n"/>
      <c r="G10" s="23">
        <f>IF(A10="","",N(B10)*N(C10)*N(E10))</f>
        <v/>
      </c>
      <c r="H10" s="23">
        <f>IF(A10="","",G10*N(F10))</f>
        <v/>
      </c>
      <c r="I10" s="23">
        <f>IF(A10="","",N(B10)*N(D10))</f>
        <v/>
      </c>
      <c r="J10" s="23">
        <f>IF(A10="","",H10-I10)</f>
        <v/>
      </c>
      <c r="K10" s="24">
        <f>IF(OR(A10="",N(H10)=0),"",J10/H10)</f>
        <v/>
      </c>
      <c r="L10" s="25">
        <f>IF(OR(A10="",N(G10)=0),"",I10/G10)</f>
        <v/>
      </c>
    </row>
    <row r="11">
      <c r="A11" s="19" t="n"/>
      <c r="B11" s="20" t="n"/>
      <c r="C11" s="21" t="n"/>
      <c r="D11" s="20" t="n"/>
      <c r="E11" s="22" t="n"/>
      <c r="F11" s="20" t="n"/>
      <c r="G11" s="23">
        <f>IF(A11="","",N(B11)*N(C11)*N(E11))</f>
        <v/>
      </c>
      <c r="H11" s="23">
        <f>IF(A11="","",G11*N(F11))</f>
        <v/>
      </c>
      <c r="I11" s="23">
        <f>IF(A11="","",N(B11)*N(D11))</f>
        <v/>
      </c>
      <c r="J11" s="23">
        <f>IF(A11="","",H11-I11)</f>
        <v/>
      </c>
      <c r="K11" s="24">
        <f>IF(OR(A11="",N(H11)=0),"",J11/H11)</f>
        <v/>
      </c>
      <c r="L11" s="25">
        <f>IF(OR(A11="",N(G11)=0),"",I11/G11)</f>
        <v/>
      </c>
    </row>
    <row r="12">
      <c r="A12" s="19" t="n"/>
      <c r="B12" s="20" t="n"/>
      <c r="C12" s="21" t="n"/>
      <c r="D12" s="20" t="n"/>
      <c r="E12" s="22" t="n"/>
      <c r="F12" s="20" t="n"/>
      <c r="G12" s="23">
        <f>IF(A12="","",N(B12)*N(C12)*N(E12))</f>
        <v/>
      </c>
      <c r="H12" s="23">
        <f>IF(A12="","",G12*N(F12))</f>
        <v/>
      </c>
      <c r="I12" s="23">
        <f>IF(A12="","",N(B12)*N(D12))</f>
        <v/>
      </c>
      <c r="J12" s="23">
        <f>IF(A12="","",H12-I12)</f>
        <v/>
      </c>
      <c r="K12" s="24">
        <f>IF(OR(A12="",N(H12)=0),"",J12/H12)</f>
        <v/>
      </c>
      <c r="L12" s="25">
        <f>IF(OR(A12="",N(G12)=0),"",I12/G12)</f>
        <v/>
      </c>
    </row>
    <row r="13">
      <c r="A13" s="19" t="n"/>
      <c r="B13" s="20" t="n"/>
      <c r="C13" s="21" t="n"/>
      <c r="D13" s="20" t="n"/>
      <c r="E13" s="22" t="n"/>
      <c r="F13" s="20" t="n"/>
      <c r="G13" s="23">
        <f>IF(A13="","",N(B13)*N(C13)*N(E13))</f>
        <v/>
      </c>
      <c r="H13" s="23">
        <f>IF(A13="","",G13*N(F13))</f>
        <v/>
      </c>
      <c r="I13" s="23">
        <f>IF(A13="","",N(B13)*N(D13))</f>
        <v/>
      </c>
      <c r="J13" s="23">
        <f>IF(A13="","",H13-I13)</f>
        <v/>
      </c>
      <c r="K13" s="24">
        <f>IF(OR(A13="",N(H13)=0),"",J13/H13)</f>
        <v/>
      </c>
      <c r="L13" s="25">
        <f>IF(OR(A13="",N(G13)=0),"",I13/G13)</f>
        <v/>
      </c>
    </row>
    <row r="14">
      <c r="A14" s="19" t="n"/>
      <c r="B14" s="20" t="n"/>
      <c r="C14" s="21" t="n"/>
      <c r="D14" s="20" t="n"/>
      <c r="E14" s="22" t="n"/>
      <c r="F14" s="20" t="n"/>
      <c r="G14" s="23">
        <f>IF(A14="","",N(B14)*N(C14)*N(E14))</f>
        <v/>
      </c>
      <c r="H14" s="23">
        <f>IF(A14="","",G14*N(F14))</f>
        <v/>
      </c>
      <c r="I14" s="23">
        <f>IF(A14="","",N(B14)*N(D14))</f>
        <v/>
      </c>
      <c r="J14" s="23">
        <f>IF(A14="","",H14-I14)</f>
        <v/>
      </c>
      <c r="K14" s="24">
        <f>IF(OR(A14="",N(H14)=0),"",J14/H14)</f>
        <v/>
      </c>
      <c r="L14" s="25">
        <f>IF(OR(A14="",N(G14)=0),"",I14/G14)</f>
        <v/>
      </c>
    </row>
    <row r="15">
      <c r="A15" s="19" t="n"/>
      <c r="B15" s="20" t="n"/>
      <c r="C15" s="21" t="n"/>
      <c r="D15" s="20" t="n"/>
      <c r="E15" s="22" t="n"/>
      <c r="F15" s="20" t="n"/>
      <c r="G15" s="23">
        <f>IF(A15="","",N(B15)*N(C15)*N(E15))</f>
        <v/>
      </c>
      <c r="H15" s="23">
        <f>IF(A15="","",G15*N(F15))</f>
        <v/>
      </c>
      <c r="I15" s="23">
        <f>IF(A15="","",N(B15)*N(D15))</f>
        <v/>
      </c>
      <c r="J15" s="23">
        <f>IF(A15="","",H15-I15)</f>
        <v/>
      </c>
      <c r="K15" s="24">
        <f>IF(OR(A15="",N(H15)=0),"",J15/H15)</f>
        <v/>
      </c>
      <c r="L15" s="25">
        <f>IF(OR(A15="",N(G15)=0),"",I15/G15)</f>
        <v/>
      </c>
    </row>
    <row r="16">
      <c r="A16" s="19" t="n"/>
      <c r="B16" s="20" t="n"/>
      <c r="C16" s="21" t="n"/>
      <c r="D16" s="20" t="n"/>
      <c r="E16" s="22" t="n"/>
      <c r="F16" s="20" t="n"/>
      <c r="G16" s="23">
        <f>IF(A16="","",N(B16)*N(C16)*N(E16))</f>
        <v/>
      </c>
      <c r="H16" s="23">
        <f>IF(A16="","",G16*N(F16))</f>
        <v/>
      </c>
      <c r="I16" s="23">
        <f>IF(A16="","",N(B16)*N(D16))</f>
        <v/>
      </c>
      <c r="J16" s="23">
        <f>IF(A16="","",H16-I16)</f>
        <v/>
      </c>
      <c r="K16" s="24">
        <f>IF(OR(A16="",N(H16)=0),"",J16/H16)</f>
        <v/>
      </c>
      <c r="L16" s="25">
        <f>IF(OR(A16="",N(G16)=0),"",I16/G16)</f>
        <v/>
      </c>
    </row>
    <row r="17">
      <c r="A17" s="19" t="n"/>
      <c r="B17" s="20" t="n"/>
      <c r="C17" s="21" t="n"/>
      <c r="D17" s="20" t="n"/>
      <c r="E17" s="22" t="n"/>
      <c r="F17" s="20" t="n"/>
      <c r="G17" s="23">
        <f>IF(A17="","",N(B17)*N(C17)*N(E17))</f>
        <v/>
      </c>
      <c r="H17" s="23">
        <f>IF(A17="","",G17*N(F17))</f>
        <v/>
      </c>
      <c r="I17" s="23">
        <f>IF(A17="","",N(B17)*N(D17))</f>
        <v/>
      </c>
      <c r="J17" s="23">
        <f>IF(A17="","",H17-I17)</f>
        <v/>
      </c>
      <c r="K17" s="24">
        <f>IF(OR(A17="",N(H17)=0),"",J17/H17)</f>
        <v/>
      </c>
      <c r="L17" s="25">
        <f>IF(OR(A17="",N(G17)=0),"",I17/G17)</f>
        <v/>
      </c>
    </row>
    <row r="18">
      <c r="A18" s="19" t="n"/>
      <c r="B18" s="20" t="n"/>
      <c r="C18" s="21" t="n"/>
      <c r="D18" s="20" t="n"/>
      <c r="E18" s="22" t="n"/>
      <c r="F18" s="20" t="n"/>
      <c r="G18" s="23">
        <f>IF(A18="","",N(B18)*N(C18)*N(E18))</f>
        <v/>
      </c>
      <c r="H18" s="23">
        <f>IF(A18="","",G18*N(F18))</f>
        <v/>
      </c>
      <c r="I18" s="23">
        <f>IF(A18="","",N(B18)*N(D18))</f>
        <v/>
      </c>
      <c r="J18" s="23">
        <f>IF(A18="","",H18-I18)</f>
        <v/>
      </c>
      <c r="K18" s="24">
        <f>IF(OR(A18="",N(H18)=0),"",J18/H18)</f>
        <v/>
      </c>
      <c r="L18" s="25">
        <f>IF(OR(A18="",N(G18)=0),"",I18/G18)</f>
        <v/>
      </c>
    </row>
    <row r="19">
      <c r="A19" s="19" t="n"/>
      <c r="B19" s="20" t="n"/>
      <c r="C19" s="21" t="n"/>
      <c r="D19" s="20" t="n"/>
      <c r="E19" s="22" t="n"/>
      <c r="F19" s="20" t="n"/>
      <c r="G19" s="23">
        <f>IF(A19="","",N(B19)*N(C19)*N(E19))</f>
        <v/>
      </c>
      <c r="H19" s="23">
        <f>IF(A19="","",G19*N(F19))</f>
        <v/>
      </c>
      <c r="I19" s="23">
        <f>IF(A19="","",N(B19)*N(D19))</f>
        <v/>
      </c>
      <c r="J19" s="23">
        <f>IF(A19="","",H19-I19)</f>
        <v/>
      </c>
      <c r="K19" s="24">
        <f>IF(OR(A19="",N(H19)=0),"",J19/H19)</f>
        <v/>
      </c>
      <c r="L19" s="25">
        <f>IF(OR(A19="",N(G19)=0),"",I19/G19)</f>
        <v/>
      </c>
    </row>
    <row r="20">
      <c r="A20" s="26" t="inlineStr">
        <is>
          <t>الإجمالي</t>
        </is>
      </c>
      <c r="B20" s="27">
        <f>SUM(B5:B19)</f>
        <v/>
      </c>
      <c r="C20" s="28" t="n"/>
      <c r="D20" s="28" t="n"/>
      <c r="E20" s="28" t="n"/>
      <c r="F20" s="28" t="n"/>
      <c r="G20" s="27">
        <f>SUM(G5:G19)</f>
        <v/>
      </c>
      <c r="H20" s="27">
        <f>SUM(H5:H19)</f>
        <v/>
      </c>
      <c r="I20" s="27">
        <f>SUM(I5:I19)</f>
        <v/>
      </c>
      <c r="J20" s="27">
        <f>SUM(J5:J19)</f>
        <v/>
      </c>
      <c r="K20" s="29">
        <f>IF(H20=0,"",J20/H20)</f>
        <v/>
      </c>
      <c r="L20" s="28" t="n"/>
    </row>
    <row r="22">
      <c r="A22" s="30" t="inlineStr">
        <is>
          <t>الإيجار</t>
        </is>
      </c>
      <c r="B22" s="20" t="n">
        <v>12000</v>
      </c>
    </row>
    <row r="23">
      <c r="A23" s="30" t="inlineStr">
        <is>
          <t>الصنايعية</t>
        </is>
      </c>
      <c r="B23" s="20" t="n">
        <v>18000</v>
      </c>
    </row>
    <row r="24">
      <c r="A24" s="30" t="inlineStr">
        <is>
          <t>كهرباء ونقل</t>
        </is>
      </c>
      <c r="B24" s="20" t="n">
        <v>4000</v>
      </c>
    </row>
    <row r="25">
      <c r="A25" s="31" t="inlineStr">
        <is>
          <t>مجمل الربح</t>
        </is>
      </c>
      <c r="B25" s="23">
        <f>J20</f>
        <v/>
      </c>
    </row>
    <row r="26">
      <c r="A26" s="31" t="inlineStr">
        <is>
          <t>المصروفات الثابتة</t>
        </is>
      </c>
      <c r="B26" s="23">
        <f>SUM(B22:B24)</f>
        <v/>
      </c>
    </row>
    <row r="27">
      <c r="A27" s="30" t="inlineStr">
        <is>
          <t>صافي الربح</t>
        </is>
      </c>
      <c r="B27" s="32">
        <f>B25-B26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L2"/>
    <mergeCell ref="A1:L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2026-11-02T08:31:49Z</dcterms:created>
  <dcterms:modified xmlns:dcterms="http://purl.org/dc/terms/" xmlns:xsi="http://www.w3.org/2001/XMLSchema-instance" xsi:type="dcterms:W3CDTF">2026-11-02T08:31:49Z</dcterms:modified>
</cp:coreProperties>
</file>