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يسة" sheetId="3" state="visible" r:id="rId3"/>
  </sheets>
  <definedNames>
    <definedName name="_xlnm.Print_Area" localSheetId="2">'المقايسة'!$A$1:$G$28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5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مقايسة أعمال السباكة بالنقطة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لمقاولي السباكة: لكل بند العدد وتكلفة المواسير والقطع والمصنعية، فيحسب الخامات والعمالة والإجمالي، ثم النقل والمصروفات والتكلفة الكاملة وسعر العرض والربح.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عدّ النقاط من الرسم أو المعاينة، واكتب تكلفة خامات كل نقطة بأسعار اليوم والمصنعية.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اختبر الضغط قبل الإغلاق واحتفظ بصورة لمسار المواسير. نوع الخامة يفرق كثيرًا فاكتبه في العقد. الهامش من سعر البيع.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8" customWidth="1" min="2" max="2"/>
    <col width="11" customWidth="1" min="3" max="3"/>
    <col width="11" customWidth="1" min="4" max="4"/>
    <col width="12" customWidth="1" min="5" max="5"/>
    <col width="12" customWidth="1" min="6" max="6"/>
    <col width="13" customWidth="1" min="7" max="7"/>
  </cols>
  <sheetData>
    <row r="1" ht="30" customHeight="1">
      <c r="A1" s="15" t="inlineStr">
        <is>
          <t>سباكة شقة 150 م2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البند</t>
        </is>
      </c>
      <c r="B4" s="18" t="inlineStr">
        <is>
          <t>العدد</t>
        </is>
      </c>
      <c r="C4" s="18" t="inlineStr">
        <is>
          <t>خامات الوحدة</t>
        </is>
      </c>
      <c r="D4" s="18" t="inlineStr">
        <is>
          <t>مصنعية الوحدة</t>
        </is>
      </c>
      <c r="E4" s="18" t="inlineStr">
        <is>
          <t>الخامات</t>
        </is>
      </c>
      <c r="F4" s="18" t="inlineStr">
        <is>
          <t>العمالة</t>
        </is>
      </c>
      <c r="G4" s="18" t="inlineStr">
        <is>
          <t>الإجمالي</t>
        </is>
      </c>
    </row>
    <row r="5">
      <c r="A5" s="19" t="inlineStr">
        <is>
          <t>نقطة مياه سخن وبارد</t>
        </is>
      </c>
      <c r="B5" s="20" t="n">
        <v>22</v>
      </c>
      <c r="C5" s="20" t="n">
        <v>420</v>
      </c>
      <c r="D5" s="20" t="n">
        <v>220</v>
      </c>
      <c r="E5" s="21">
        <f>IF(A5="","",N(B5)*N(C5))</f>
        <v/>
      </c>
      <c r="F5" s="21">
        <f>IF(A5="","",N(B5)*N(D5))</f>
        <v/>
      </c>
      <c r="G5" s="21">
        <f>IF(A5="","",E5+F5)</f>
        <v/>
      </c>
    </row>
    <row r="6">
      <c r="A6" s="19" t="inlineStr">
        <is>
          <t>نقطة صرف</t>
        </is>
      </c>
      <c r="B6" s="20" t="n">
        <v>12</v>
      </c>
      <c r="C6" s="20" t="n">
        <v>360</v>
      </c>
      <c r="D6" s="20" t="n">
        <v>240</v>
      </c>
      <c r="E6" s="21">
        <f>IF(A6="","",N(B6)*N(C6))</f>
        <v/>
      </c>
      <c r="F6" s="21">
        <f>IF(A6="","",N(B6)*N(D6))</f>
        <v/>
      </c>
      <c r="G6" s="21">
        <f>IF(A6="","",E6+F6)</f>
        <v/>
      </c>
    </row>
    <row r="7">
      <c r="A7" s="19" t="inlineStr">
        <is>
          <t>خط تغذية رئيسي (متر)</t>
        </is>
      </c>
      <c r="B7" s="20" t="n">
        <v>30</v>
      </c>
      <c r="C7" s="20" t="n">
        <v>140</v>
      </c>
      <c r="D7" s="20" t="n">
        <v>60</v>
      </c>
      <c r="E7" s="21">
        <f>IF(A7="","",N(B7)*N(C7))</f>
        <v/>
      </c>
      <c r="F7" s="21">
        <f>IF(A7="","",N(B7)*N(D7))</f>
        <v/>
      </c>
      <c r="G7" s="21">
        <f>IF(A7="","",E7+F7)</f>
        <v/>
      </c>
    </row>
    <row r="8">
      <c r="A8" s="19" t="inlineStr">
        <is>
          <t>تركيب طقم حمام</t>
        </is>
      </c>
      <c r="B8" s="20" t="n">
        <v>2</v>
      </c>
      <c r="C8" s="20" t="n">
        <v>300</v>
      </c>
      <c r="D8" s="20" t="n">
        <v>1800</v>
      </c>
      <c r="E8" s="21">
        <f>IF(A8="","",N(B8)*N(C8))</f>
        <v/>
      </c>
      <c r="F8" s="21">
        <f>IF(A8="","",N(B8)*N(D8))</f>
        <v/>
      </c>
      <c r="G8" s="21">
        <f>IF(A8="","",E8+F8)</f>
        <v/>
      </c>
    </row>
    <row r="9">
      <c r="A9" s="19" t="inlineStr">
        <is>
          <t>تركيب مطبخ</t>
        </is>
      </c>
      <c r="B9" s="20" t="n">
        <v>1</v>
      </c>
      <c r="C9" s="20" t="n">
        <v>450</v>
      </c>
      <c r="D9" s="20" t="n">
        <v>1200</v>
      </c>
      <c r="E9" s="21">
        <f>IF(A9="","",N(B9)*N(C9))</f>
        <v/>
      </c>
      <c r="F9" s="21">
        <f>IF(A9="","",N(B9)*N(D9))</f>
        <v/>
      </c>
      <c r="G9" s="21">
        <f>IF(A9="","",E9+F9)</f>
        <v/>
      </c>
    </row>
    <row r="10">
      <c r="A10" s="19" t="inlineStr">
        <is>
          <t>سخان وفلتر</t>
        </is>
      </c>
      <c r="B10" s="20" t="n">
        <v>2</v>
      </c>
      <c r="C10" s="20" t="n">
        <v>250</v>
      </c>
      <c r="D10" s="20" t="n">
        <v>500</v>
      </c>
      <c r="E10" s="21">
        <f>IF(A10="","",N(B10)*N(C10))</f>
        <v/>
      </c>
      <c r="F10" s="21">
        <f>IF(A10="","",N(B10)*N(D10))</f>
        <v/>
      </c>
      <c r="G10" s="21">
        <f>IF(A10="","",E10+F10)</f>
        <v/>
      </c>
    </row>
    <row r="11">
      <c r="A11" s="19" t="n"/>
      <c r="B11" s="20" t="n"/>
      <c r="C11" s="20" t="n"/>
      <c r="D11" s="20" t="n"/>
      <c r="E11" s="21">
        <f>IF(A11="","",N(B11)*N(C11))</f>
        <v/>
      </c>
      <c r="F11" s="21">
        <f>IF(A11="","",N(B11)*N(D11))</f>
        <v/>
      </c>
      <c r="G11" s="21">
        <f>IF(A11="","",E11+F11)</f>
        <v/>
      </c>
    </row>
    <row r="12">
      <c r="A12" s="19" t="n"/>
      <c r="B12" s="20" t="n"/>
      <c r="C12" s="20" t="n"/>
      <c r="D12" s="20" t="n"/>
      <c r="E12" s="21">
        <f>IF(A12="","",N(B12)*N(C12))</f>
        <v/>
      </c>
      <c r="F12" s="21">
        <f>IF(A12="","",N(B12)*N(D12))</f>
        <v/>
      </c>
      <c r="G12" s="21">
        <f>IF(A12="","",E12+F12)</f>
        <v/>
      </c>
    </row>
    <row r="13">
      <c r="A13" s="19" t="n"/>
      <c r="B13" s="20" t="n"/>
      <c r="C13" s="20" t="n"/>
      <c r="D13" s="20" t="n"/>
      <c r="E13" s="21">
        <f>IF(A13="","",N(B13)*N(C13))</f>
        <v/>
      </c>
      <c r="F13" s="21">
        <f>IF(A13="","",N(B13)*N(D13))</f>
        <v/>
      </c>
      <c r="G13" s="21">
        <f>IF(A13="","",E13+F13)</f>
        <v/>
      </c>
    </row>
    <row r="14">
      <c r="A14" s="19" t="n"/>
      <c r="B14" s="20" t="n"/>
      <c r="C14" s="20" t="n"/>
      <c r="D14" s="20" t="n"/>
      <c r="E14" s="21">
        <f>IF(A14="","",N(B14)*N(C14))</f>
        <v/>
      </c>
      <c r="F14" s="21">
        <f>IF(A14="","",N(B14)*N(D14))</f>
        <v/>
      </c>
      <c r="G14" s="21">
        <f>IF(A14="","",E14+F14)</f>
        <v/>
      </c>
    </row>
    <row r="15">
      <c r="A15" s="19" t="n"/>
      <c r="B15" s="20" t="n"/>
      <c r="C15" s="20" t="n"/>
      <c r="D15" s="20" t="n"/>
      <c r="E15" s="21">
        <f>IF(A15="","",N(B15)*N(C15))</f>
        <v/>
      </c>
      <c r="F15" s="21">
        <f>IF(A15="","",N(B15)*N(D15))</f>
        <v/>
      </c>
      <c r="G15" s="21">
        <f>IF(A15="","",E15+F15)</f>
        <v/>
      </c>
    </row>
    <row r="16">
      <c r="A16" s="19" t="n"/>
      <c r="B16" s="20" t="n"/>
      <c r="C16" s="20" t="n"/>
      <c r="D16" s="20" t="n"/>
      <c r="E16" s="21">
        <f>IF(A16="","",N(B16)*N(C16))</f>
        <v/>
      </c>
      <c r="F16" s="21">
        <f>IF(A16="","",N(B16)*N(D16))</f>
        <v/>
      </c>
      <c r="G16" s="21">
        <f>IF(A16="","",E16+F16)</f>
        <v/>
      </c>
    </row>
    <row r="17">
      <c r="A17" s="19" t="n"/>
      <c r="B17" s="20" t="n"/>
      <c r="C17" s="20" t="n"/>
      <c r="D17" s="20" t="n"/>
      <c r="E17" s="21">
        <f>IF(A17="","",N(B17)*N(C17))</f>
        <v/>
      </c>
      <c r="F17" s="21">
        <f>IF(A17="","",N(B17)*N(D17))</f>
        <v/>
      </c>
      <c r="G17" s="21">
        <f>IF(A17="","",E17+F17)</f>
        <v/>
      </c>
    </row>
    <row r="18">
      <c r="A18" s="19" t="n"/>
      <c r="B18" s="20" t="n"/>
      <c r="C18" s="20" t="n"/>
      <c r="D18" s="20" t="n"/>
      <c r="E18" s="21">
        <f>IF(A18="","",N(B18)*N(C18))</f>
        <v/>
      </c>
      <c r="F18" s="21">
        <f>IF(A18="","",N(B18)*N(D18))</f>
        <v/>
      </c>
      <c r="G18" s="21">
        <f>IF(A18="","",E18+F18)</f>
        <v/>
      </c>
    </row>
    <row r="19">
      <c r="A19" s="19" t="n"/>
      <c r="B19" s="20" t="n"/>
      <c r="C19" s="20" t="n"/>
      <c r="D19" s="20" t="n"/>
      <c r="E19" s="21">
        <f>IF(A19="","",N(B19)*N(C19))</f>
        <v/>
      </c>
      <c r="F19" s="21">
        <f>IF(A19="","",N(B19)*N(D19))</f>
        <v/>
      </c>
      <c r="G19" s="21">
        <f>IF(A19="","",E19+F19)</f>
        <v/>
      </c>
    </row>
    <row r="20">
      <c r="A20" s="22" t="inlineStr">
        <is>
          <t>الإجمالي</t>
        </is>
      </c>
      <c r="B20" s="23">
        <f>SUM(B5:B19)</f>
        <v/>
      </c>
      <c r="C20" s="24" t="n"/>
      <c r="D20" s="24" t="n"/>
      <c r="E20" s="23">
        <f>SUM(E5:E19)</f>
        <v/>
      </c>
      <c r="F20" s="23">
        <f>SUM(F5:F19)</f>
        <v/>
      </c>
      <c r="G20" s="23">
        <f>SUM(G5:G19)</f>
        <v/>
      </c>
    </row>
    <row r="22">
      <c r="A22" s="25" t="inlineStr">
        <is>
          <t>النقل والمعدات</t>
        </is>
      </c>
      <c r="B22" s="20" t="n">
        <v>800</v>
      </c>
    </row>
    <row r="23">
      <c r="A23" s="25" t="inlineStr">
        <is>
          <t>مصروفات غير مباشرة</t>
        </is>
      </c>
      <c r="B23" s="26" t="n">
        <v>0.05</v>
      </c>
    </row>
    <row r="24">
      <c r="A24" s="25" t="inlineStr">
        <is>
          <t>هامش الربح من السعر</t>
        </is>
      </c>
      <c r="B24" s="26" t="n">
        <v>0.2</v>
      </c>
    </row>
    <row r="25">
      <c r="A25" s="27" t="inlineStr">
        <is>
          <t>التكلفة الكاملة</t>
        </is>
      </c>
      <c r="B25" s="21">
        <f>G20*(1+B23)+B22</f>
        <v/>
      </c>
    </row>
    <row r="26">
      <c r="A26" s="25" t="inlineStr">
        <is>
          <t>سعر العرض</t>
        </is>
      </c>
      <c r="B26" s="28">
        <f>IF(B24&gt;=1,"",ROUND(B25/(1-B24),-2))</f>
        <v/>
      </c>
    </row>
    <row r="27">
      <c r="A27" s="27" t="inlineStr">
        <is>
          <t>الربح</t>
        </is>
      </c>
      <c r="B27" s="21">
        <f>IF(B26="","",B26-B25)</f>
        <v/>
      </c>
    </row>
    <row r="28">
      <c r="A28" s="27" t="inlineStr">
        <is>
          <t>متوسط سعر البند</t>
        </is>
      </c>
      <c r="B28" s="21">
        <f>IF(OR(B26="",B20=0),"",B26/B20)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