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صادقات" sheetId="3" state="visible" r:id="rId3"/>
  </sheets>
  <definedNames>
    <definedName name="_xlnm.Print_Area" localSheetId="2">'المصادقات'!$A$1:$I$42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dd/mm/yyyy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0" fontId="10" fillId="0" borderId="2" applyAlignment="1" pivotButton="0" quotePrefix="0" xfId="0">
      <alignment horizontal="right" vertical="center" wrapText="1"/>
    </xf>
    <xf numFmtId="166" fontId="10" fillId="0" borderId="2" applyAlignment="1" pivotButton="0" quotePrefix="0" xfId="0">
      <alignment horizontal="center" vertical="center"/>
    </xf>
    <xf numFmtId="164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rial"/>
        <b val="1"/>
        <color rgb="00274E13"/>
      </font>
      <fill>
        <patternFill patternType="solid">
          <fgColor rgb="00D9EAD3"/>
        </patternFill>
      </fill>
    </dxf>
    <dxf>
      <font>
        <name val="Arial"/>
        <b val="1"/>
        <color rgb="007F6000"/>
      </font>
      <fill>
        <patternFill patternType="solid">
          <fgColor rgb="00FFEB9C"/>
        </patternFill>
      </fill>
    </dxf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متابعة مصادقات العملاء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للمراجعين والمحاسبين: سجل لمصادقات أرصدة العملاء بالرصيد الدفتري وتاريخ الإرسال والرد والمبلغ المؤكد، فيحسب الفرق والحالة (مطابق، فرق، لم يرد) والبنود المفسرة وغير المفسرة ونسبة تغطية العينة ونسبة الردود بالقيمة.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إجمالي رصيد العملاء أعلى الورقة، ثم العملاء المختارين وتواريخ الإرسال، وسجل كل رد والمبلغ المؤكد وما فسرته من الفرق (بضاعة بالطريق، شيك بالطريق).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المصادقة ترسل وتعود تحت سيطرة المراجع. لغير المردود نفذ إجراءات بديلة مثل التحصيلات اللاحقة ومستندات الشحن. الفرق غير المفسر يقيم كخطأ محتمل. راجع معيار ISA 505.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2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3" customWidth="1" min="2" max="2"/>
    <col width="11" customWidth="1" min="3" max="3"/>
    <col width="11" customWidth="1" min="4" max="4"/>
    <col width="13" customWidth="1" min="5" max="5"/>
    <col width="11" customWidth="1" min="6" max="6"/>
    <col width="9" customWidth="1" min="7" max="7"/>
    <col width="11" customWidth="1" min="8" max="8"/>
    <col width="11" customWidth="1" min="9" max="9"/>
  </cols>
  <sheetData>
    <row r="1" ht="30" customHeight="1">
      <c r="A1" s="15" t="inlineStr">
        <is>
          <t>مصادقات العملاء - 31/12/2025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إجمالي رصيد العملاء</t>
        </is>
      </c>
      <c r="B3" s="19" t="n">
        <v>18500000</v>
      </c>
    </row>
    <row r="5" ht="36" customHeight="1">
      <c r="A5" s="20" t="inlineStr">
        <is>
          <t>العميل</t>
        </is>
      </c>
      <c r="B5" s="20" t="inlineStr">
        <is>
          <t>الرصيد الدفتري</t>
        </is>
      </c>
      <c r="C5" s="20" t="inlineStr">
        <is>
          <t>الإرسال</t>
        </is>
      </c>
      <c r="D5" s="20" t="inlineStr">
        <is>
          <t>الرد</t>
        </is>
      </c>
      <c r="E5" s="20" t="inlineStr">
        <is>
          <t>المبلغ المؤكد</t>
        </is>
      </c>
      <c r="F5" s="20" t="inlineStr">
        <is>
          <t>الفرق</t>
        </is>
      </c>
      <c r="G5" s="20" t="inlineStr">
        <is>
          <t>الحالة</t>
        </is>
      </c>
      <c r="H5" s="20" t="inlineStr">
        <is>
          <t>فرق مفسر</t>
        </is>
      </c>
      <c r="I5" s="20" t="inlineStr">
        <is>
          <t>غير مفسر</t>
        </is>
      </c>
    </row>
    <row r="6">
      <c r="A6" s="21" t="inlineStr">
        <is>
          <t>شركة الأهرام للتوريد</t>
        </is>
      </c>
      <c r="B6" s="19" t="n">
        <v>2400000</v>
      </c>
      <c r="C6" s="22" t="n">
        <v>46032</v>
      </c>
      <c r="D6" s="22" t="n">
        <v>46044</v>
      </c>
      <c r="E6" s="19" t="n">
        <v>2400000</v>
      </c>
      <c r="F6" s="23">
        <f>IF(OR(A6="",D6=""),"",N(B6)-N(E6))</f>
        <v/>
      </c>
      <c r="G6" s="24">
        <f>IF(A6="","",IF(D6="","لم يرد",IF(F6=0,"مطابق","فرق")))</f>
        <v/>
      </c>
      <c r="H6" s="19" t="n"/>
      <c r="I6" s="23">
        <f>IF(F6="","",F6-N(H6))</f>
        <v/>
      </c>
    </row>
    <row r="7">
      <c r="A7" s="21" t="inlineStr">
        <is>
          <t>مؤسسة النور</t>
        </is>
      </c>
      <c r="B7" s="19" t="n">
        <v>1850000</v>
      </c>
      <c r="C7" s="22" t="n">
        <v>46032</v>
      </c>
      <c r="D7" s="22" t="n">
        <v>46044</v>
      </c>
      <c r="E7" s="19" t="n">
        <v>1760000</v>
      </c>
      <c r="F7" s="23">
        <f>IF(OR(A7="",D7=""),"",N(B7)-N(E7))</f>
        <v/>
      </c>
      <c r="G7" s="24">
        <f>IF(A7="","",IF(D7="","لم يرد",IF(F7=0,"مطابق","فرق")))</f>
        <v/>
      </c>
      <c r="H7" s="19" t="n">
        <v>90000</v>
      </c>
      <c r="I7" s="23">
        <f>IF(F7="","",F7-N(H7))</f>
        <v/>
      </c>
    </row>
    <row r="8">
      <c r="A8" s="21" t="inlineStr">
        <is>
          <t>شركة الدلتا</t>
        </is>
      </c>
      <c r="B8" s="19" t="n">
        <v>1200000</v>
      </c>
      <c r="C8" s="22" t="n">
        <v>46032</v>
      </c>
      <c r="D8" s="22" t="n">
        <v>46047</v>
      </c>
      <c r="E8" s="19" t="n">
        <v>1150000</v>
      </c>
      <c r="F8" s="23">
        <f>IF(OR(A8="",D8=""),"",N(B8)-N(E8))</f>
        <v/>
      </c>
      <c r="G8" s="24">
        <f>IF(A8="","",IF(D8="","لم يرد",IF(F8=0,"مطابق","فرق")))</f>
        <v/>
      </c>
      <c r="H8" s="19" t="n">
        <v>30000</v>
      </c>
      <c r="I8" s="23">
        <f>IF(F8="","",F8-N(H8))</f>
        <v/>
      </c>
    </row>
    <row r="9">
      <c r="A9" s="21" t="inlineStr">
        <is>
          <t>مجموعة السلام</t>
        </is>
      </c>
      <c r="B9" s="19" t="n">
        <v>3100000</v>
      </c>
      <c r="C9" s="22" t="n">
        <v>46032</v>
      </c>
      <c r="D9" s="22" t="n">
        <v>46040</v>
      </c>
      <c r="E9" s="19" t="n">
        <v>3100000</v>
      </c>
      <c r="F9" s="23">
        <f>IF(OR(A9="",D9=""),"",N(B9)-N(E9))</f>
        <v/>
      </c>
      <c r="G9" s="24">
        <f>IF(A9="","",IF(D9="","لم يرد",IF(F9=0,"مطابق","فرق")))</f>
        <v/>
      </c>
      <c r="H9" s="19" t="n"/>
      <c r="I9" s="23">
        <f>IF(F9="","",F9-N(H9))</f>
        <v/>
      </c>
    </row>
    <row r="10">
      <c r="A10" s="21" t="inlineStr">
        <is>
          <t>شركة المستقبل</t>
        </is>
      </c>
      <c r="B10" s="19" t="n">
        <v>950000</v>
      </c>
      <c r="C10" s="22" t="n">
        <v>46032</v>
      </c>
      <c r="D10" s="22" t="n"/>
      <c r="E10" s="19" t="n"/>
      <c r="F10" s="23">
        <f>IF(OR(A10="",D10=""),"",N(B10)-N(E10))</f>
        <v/>
      </c>
      <c r="G10" s="24">
        <f>IF(A10="","",IF(D10="","لم يرد",IF(F10=0,"مطابق","فرق")))</f>
        <v/>
      </c>
      <c r="H10" s="19" t="n"/>
      <c r="I10" s="23">
        <f>IF(F10="","",F10-N(H10))</f>
        <v/>
      </c>
    </row>
    <row r="11">
      <c r="A11" s="21" t="inlineStr">
        <is>
          <t>شركة الأمل</t>
        </is>
      </c>
      <c r="B11" s="19" t="n">
        <v>780000</v>
      </c>
      <c r="C11" s="22" t="n">
        <v>46032</v>
      </c>
      <c r="D11" s="22" t="n">
        <v>46050</v>
      </c>
      <c r="E11" s="19" t="n">
        <v>780000</v>
      </c>
      <c r="F11" s="23">
        <f>IF(OR(A11="",D11=""),"",N(B11)-N(E11))</f>
        <v/>
      </c>
      <c r="G11" s="24">
        <f>IF(A11="","",IF(D11="","لم يرد",IF(F11=0,"مطابق","فرق")))</f>
        <v/>
      </c>
      <c r="H11" s="19" t="n"/>
      <c r="I11" s="23">
        <f>IF(F11="","",F11-N(H11))</f>
        <v/>
      </c>
    </row>
    <row r="12">
      <c r="A12" s="21" t="inlineStr">
        <is>
          <t>مصنع الوادي</t>
        </is>
      </c>
      <c r="B12" s="19" t="n">
        <v>640000</v>
      </c>
      <c r="C12" s="22" t="n">
        <v>46032</v>
      </c>
      <c r="D12" s="22" t="n"/>
      <c r="E12" s="19" t="n"/>
      <c r="F12" s="23">
        <f>IF(OR(A12="",D12=""),"",N(B12)-N(E12))</f>
        <v/>
      </c>
      <c r="G12" s="24">
        <f>IF(A12="","",IF(D12="","لم يرد",IF(F12=0,"مطابق","فرق")))</f>
        <v/>
      </c>
      <c r="H12" s="19" t="n"/>
      <c r="I12" s="23">
        <f>IF(F12="","",F12-N(H12))</f>
        <v/>
      </c>
    </row>
    <row r="13">
      <c r="A13" s="21" t="inlineStr">
        <is>
          <t>شركة الفجر</t>
        </is>
      </c>
      <c r="B13" s="19" t="n">
        <v>1420000</v>
      </c>
      <c r="C13" s="22" t="n">
        <v>46032</v>
      </c>
      <c r="D13" s="22" t="n">
        <v>46042</v>
      </c>
      <c r="E13" s="19" t="n">
        <v>1420000</v>
      </c>
      <c r="F13" s="23">
        <f>IF(OR(A13="",D13=""),"",N(B13)-N(E13))</f>
        <v/>
      </c>
      <c r="G13" s="24">
        <f>IF(A13="","",IF(D13="","لم يرد",IF(F13=0,"مطابق","فرق")))</f>
        <v/>
      </c>
      <c r="H13" s="19" t="n"/>
      <c r="I13" s="23">
        <f>IF(F13="","",F13-N(H13))</f>
        <v/>
      </c>
    </row>
    <row r="14">
      <c r="A14" s="21" t="n"/>
      <c r="B14" s="19" t="n"/>
      <c r="C14" s="22" t="n"/>
      <c r="D14" s="22" t="n"/>
      <c r="E14" s="19" t="n"/>
      <c r="F14" s="23">
        <f>IF(OR(A14="",D14=""),"",N(B14)-N(E14))</f>
        <v/>
      </c>
      <c r="G14" s="24">
        <f>IF(A14="","",IF(D14="","لم يرد",IF(F14=0,"مطابق","فرق")))</f>
        <v/>
      </c>
      <c r="H14" s="19" t="n"/>
      <c r="I14" s="23">
        <f>IF(F14="","",F14-N(H14))</f>
        <v/>
      </c>
    </row>
    <row r="15">
      <c r="A15" s="21" t="n"/>
      <c r="B15" s="19" t="n"/>
      <c r="C15" s="22" t="n"/>
      <c r="D15" s="22" t="n"/>
      <c r="E15" s="19" t="n"/>
      <c r="F15" s="23">
        <f>IF(OR(A15="",D15=""),"",N(B15)-N(E15))</f>
        <v/>
      </c>
      <c r="G15" s="24">
        <f>IF(A15="","",IF(D15="","لم يرد",IF(F15=0,"مطابق","فرق")))</f>
        <v/>
      </c>
      <c r="H15" s="19" t="n"/>
      <c r="I15" s="23">
        <f>IF(F15="","",F15-N(H15))</f>
        <v/>
      </c>
    </row>
    <row r="16">
      <c r="A16" s="21" t="n"/>
      <c r="B16" s="19" t="n"/>
      <c r="C16" s="22" t="n"/>
      <c r="D16" s="22" t="n"/>
      <c r="E16" s="19" t="n"/>
      <c r="F16" s="23">
        <f>IF(OR(A16="",D16=""),"",N(B16)-N(E16))</f>
        <v/>
      </c>
      <c r="G16" s="24">
        <f>IF(A16="","",IF(D16="","لم يرد",IF(F16=0,"مطابق","فرق")))</f>
        <v/>
      </c>
      <c r="H16" s="19" t="n"/>
      <c r="I16" s="23">
        <f>IF(F16="","",F16-N(H16))</f>
        <v/>
      </c>
    </row>
    <row r="17">
      <c r="A17" s="21" t="n"/>
      <c r="B17" s="19" t="n"/>
      <c r="C17" s="22" t="n"/>
      <c r="D17" s="22" t="n"/>
      <c r="E17" s="19" t="n"/>
      <c r="F17" s="23">
        <f>IF(OR(A17="",D17=""),"",N(B17)-N(E17))</f>
        <v/>
      </c>
      <c r="G17" s="24">
        <f>IF(A17="","",IF(D17="","لم يرد",IF(F17=0,"مطابق","فرق")))</f>
        <v/>
      </c>
      <c r="H17" s="19" t="n"/>
      <c r="I17" s="23">
        <f>IF(F17="","",F17-N(H17))</f>
        <v/>
      </c>
    </row>
    <row r="18">
      <c r="A18" s="21" t="n"/>
      <c r="B18" s="19" t="n"/>
      <c r="C18" s="22" t="n"/>
      <c r="D18" s="22" t="n"/>
      <c r="E18" s="19" t="n"/>
      <c r="F18" s="23">
        <f>IF(OR(A18="",D18=""),"",N(B18)-N(E18))</f>
        <v/>
      </c>
      <c r="G18" s="24">
        <f>IF(A18="","",IF(D18="","لم يرد",IF(F18=0,"مطابق","فرق")))</f>
        <v/>
      </c>
      <c r="H18" s="19" t="n"/>
      <c r="I18" s="23">
        <f>IF(F18="","",F18-N(H18))</f>
        <v/>
      </c>
    </row>
    <row r="19">
      <c r="A19" s="21" t="n"/>
      <c r="B19" s="19" t="n"/>
      <c r="C19" s="22" t="n"/>
      <c r="D19" s="22" t="n"/>
      <c r="E19" s="19" t="n"/>
      <c r="F19" s="23">
        <f>IF(OR(A19="",D19=""),"",N(B19)-N(E19))</f>
        <v/>
      </c>
      <c r="G19" s="24">
        <f>IF(A19="","",IF(D19="","لم يرد",IF(F19=0,"مطابق","فرق")))</f>
        <v/>
      </c>
      <c r="H19" s="19" t="n"/>
      <c r="I19" s="23">
        <f>IF(F19="","",F19-N(H19))</f>
        <v/>
      </c>
    </row>
    <row r="20">
      <c r="A20" s="21" t="n"/>
      <c r="B20" s="19" t="n"/>
      <c r="C20" s="22" t="n"/>
      <c r="D20" s="22" t="n"/>
      <c r="E20" s="19" t="n"/>
      <c r="F20" s="23">
        <f>IF(OR(A20="",D20=""),"",N(B20)-N(E20))</f>
        <v/>
      </c>
      <c r="G20" s="24">
        <f>IF(A20="","",IF(D20="","لم يرد",IF(F20=0,"مطابق","فرق")))</f>
        <v/>
      </c>
      <c r="H20" s="19" t="n"/>
      <c r="I20" s="23">
        <f>IF(F20="","",F20-N(H20))</f>
        <v/>
      </c>
    </row>
    <row r="21">
      <c r="A21" s="21" t="n"/>
      <c r="B21" s="19" t="n"/>
      <c r="C21" s="22" t="n"/>
      <c r="D21" s="22" t="n"/>
      <c r="E21" s="19" t="n"/>
      <c r="F21" s="23">
        <f>IF(OR(A21="",D21=""),"",N(B21)-N(E21))</f>
        <v/>
      </c>
      <c r="G21" s="24">
        <f>IF(A21="","",IF(D21="","لم يرد",IF(F21=0,"مطابق","فرق")))</f>
        <v/>
      </c>
      <c r="H21" s="19" t="n"/>
      <c r="I21" s="23">
        <f>IF(F21="","",F21-N(H21))</f>
        <v/>
      </c>
    </row>
    <row r="22">
      <c r="A22" s="21" t="n"/>
      <c r="B22" s="19" t="n"/>
      <c r="C22" s="22" t="n"/>
      <c r="D22" s="22" t="n"/>
      <c r="E22" s="19" t="n"/>
      <c r="F22" s="23">
        <f>IF(OR(A22="",D22=""),"",N(B22)-N(E22))</f>
        <v/>
      </c>
      <c r="G22" s="24">
        <f>IF(A22="","",IF(D22="","لم يرد",IF(F22=0,"مطابق","فرق")))</f>
        <v/>
      </c>
      <c r="H22" s="19" t="n"/>
      <c r="I22" s="23">
        <f>IF(F22="","",F22-N(H22))</f>
        <v/>
      </c>
    </row>
    <row r="23">
      <c r="A23" s="21" t="n"/>
      <c r="B23" s="19" t="n"/>
      <c r="C23" s="22" t="n"/>
      <c r="D23" s="22" t="n"/>
      <c r="E23" s="19" t="n"/>
      <c r="F23" s="23">
        <f>IF(OR(A23="",D23=""),"",N(B23)-N(E23))</f>
        <v/>
      </c>
      <c r="G23" s="24">
        <f>IF(A23="","",IF(D23="","لم يرد",IF(F23=0,"مطابق","فرق")))</f>
        <v/>
      </c>
      <c r="H23" s="19" t="n"/>
      <c r="I23" s="23">
        <f>IF(F23="","",F23-N(H23))</f>
        <v/>
      </c>
    </row>
    <row r="24">
      <c r="A24" s="21" t="n"/>
      <c r="B24" s="19" t="n"/>
      <c r="C24" s="22" t="n"/>
      <c r="D24" s="22" t="n"/>
      <c r="E24" s="19" t="n"/>
      <c r="F24" s="23">
        <f>IF(OR(A24="",D24=""),"",N(B24)-N(E24))</f>
        <v/>
      </c>
      <c r="G24" s="24">
        <f>IF(A24="","",IF(D24="","لم يرد",IF(F24=0,"مطابق","فرق")))</f>
        <v/>
      </c>
      <c r="H24" s="19" t="n"/>
      <c r="I24" s="23">
        <f>IF(F24="","",F24-N(H24))</f>
        <v/>
      </c>
    </row>
    <row r="25">
      <c r="A25" s="21" t="n"/>
      <c r="B25" s="19" t="n"/>
      <c r="C25" s="22" t="n"/>
      <c r="D25" s="22" t="n"/>
      <c r="E25" s="19" t="n"/>
      <c r="F25" s="23">
        <f>IF(OR(A25="",D25=""),"",N(B25)-N(E25))</f>
        <v/>
      </c>
      <c r="G25" s="24">
        <f>IF(A25="","",IF(D25="","لم يرد",IF(F25=0,"مطابق","فرق")))</f>
        <v/>
      </c>
      <c r="H25" s="19" t="n"/>
      <c r="I25" s="23">
        <f>IF(F25="","",F25-N(H25))</f>
        <v/>
      </c>
    </row>
    <row r="26">
      <c r="A26" s="21" t="n"/>
      <c r="B26" s="19" t="n"/>
      <c r="C26" s="22" t="n"/>
      <c r="D26" s="22" t="n"/>
      <c r="E26" s="19" t="n"/>
      <c r="F26" s="23">
        <f>IF(OR(A26="",D26=""),"",N(B26)-N(E26))</f>
        <v/>
      </c>
      <c r="G26" s="24">
        <f>IF(A26="","",IF(D26="","لم يرد",IF(F26=0,"مطابق","فرق")))</f>
        <v/>
      </c>
      <c r="H26" s="19" t="n"/>
      <c r="I26" s="23">
        <f>IF(F26="","",F26-N(H26))</f>
        <v/>
      </c>
    </row>
    <row r="27">
      <c r="A27" s="21" t="n"/>
      <c r="B27" s="19" t="n"/>
      <c r="C27" s="22" t="n"/>
      <c r="D27" s="22" t="n"/>
      <c r="E27" s="19" t="n"/>
      <c r="F27" s="23">
        <f>IF(OR(A27="",D27=""),"",N(B27)-N(E27))</f>
        <v/>
      </c>
      <c r="G27" s="24">
        <f>IF(A27="","",IF(D27="","لم يرد",IF(F27=0,"مطابق","فرق")))</f>
        <v/>
      </c>
      <c r="H27" s="19" t="n"/>
      <c r="I27" s="23">
        <f>IF(F27="","",F27-N(H27))</f>
        <v/>
      </c>
    </row>
    <row r="28">
      <c r="A28" s="21" t="n"/>
      <c r="B28" s="19" t="n"/>
      <c r="C28" s="22" t="n"/>
      <c r="D28" s="22" t="n"/>
      <c r="E28" s="19" t="n"/>
      <c r="F28" s="23">
        <f>IF(OR(A28="",D28=""),"",N(B28)-N(E28))</f>
        <v/>
      </c>
      <c r="G28" s="24">
        <f>IF(A28="","",IF(D28="","لم يرد",IF(F28=0,"مطابق","فرق")))</f>
        <v/>
      </c>
      <c r="H28" s="19" t="n"/>
      <c r="I28" s="23">
        <f>IF(F28="","",F28-N(H28))</f>
        <v/>
      </c>
    </row>
    <row r="29">
      <c r="A29" s="21" t="n"/>
      <c r="B29" s="19" t="n"/>
      <c r="C29" s="22" t="n"/>
      <c r="D29" s="22" t="n"/>
      <c r="E29" s="19" t="n"/>
      <c r="F29" s="23">
        <f>IF(OR(A29="",D29=""),"",N(B29)-N(E29))</f>
        <v/>
      </c>
      <c r="G29" s="24">
        <f>IF(A29="","",IF(D29="","لم يرد",IF(F29=0,"مطابق","فرق")))</f>
        <v/>
      </c>
      <c r="H29" s="19" t="n"/>
      <c r="I29" s="23">
        <f>IF(F29="","",F29-N(H29))</f>
        <v/>
      </c>
    </row>
    <row r="30">
      <c r="A30" s="21" t="n"/>
      <c r="B30" s="19" t="n"/>
      <c r="C30" s="22" t="n"/>
      <c r="D30" s="22" t="n"/>
      <c r="E30" s="19" t="n"/>
      <c r="F30" s="23">
        <f>IF(OR(A30="",D30=""),"",N(B30)-N(E30))</f>
        <v/>
      </c>
      <c r="G30" s="24">
        <f>IF(A30="","",IF(D30="","لم يرد",IF(F30=0,"مطابق","فرق")))</f>
        <v/>
      </c>
      <c r="H30" s="19" t="n"/>
      <c r="I30" s="23">
        <f>IF(F30="","",F30-N(H30))</f>
        <v/>
      </c>
    </row>
    <row r="31">
      <c r="A31" s="21" t="n"/>
      <c r="B31" s="19" t="n"/>
      <c r="C31" s="22" t="n"/>
      <c r="D31" s="22" t="n"/>
      <c r="E31" s="19" t="n"/>
      <c r="F31" s="23">
        <f>IF(OR(A31="",D31=""),"",N(B31)-N(E31))</f>
        <v/>
      </c>
      <c r="G31" s="24">
        <f>IF(A31="","",IF(D31="","لم يرد",IF(F31=0,"مطابق","فرق")))</f>
        <v/>
      </c>
      <c r="H31" s="19" t="n"/>
      <c r="I31" s="23">
        <f>IF(F31="","",F31-N(H31))</f>
        <v/>
      </c>
    </row>
    <row r="32">
      <c r="A32" s="21" t="n"/>
      <c r="B32" s="19" t="n"/>
      <c r="C32" s="22" t="n"/>
      <c r="D32" s="22" t="n"/>
      <c r="E32" s="19" t="n"/>
      <c r="F32" s="23">
        <f>IF(OR(A32="",D32=""),"",N(B32)-N(E32))</f>
        <v/>
      </c>
      <c r="G32" s="24">
        <f>IF(A32="","",IF(D32="","لم يرد",IF(F32=0,"مطابق","فرق")))</f>
        <v/>
      </c>
      <c r="H32" s="19" t="n"/>
      <c r="I32" s="23">
        <f>IF(F32="","",F32-N(H32))</f>
        <v/>
      </c>
    </row>
    <row r="33">
      <c r="A33" s="21" t="n"/>
      <c r="B33" s="19" t="n"/>
      <c r="C33" s="22" t="n"/>
      <c r="D33" s="22" t="n"/>
      <c r="E33" s="19" t="n"/>
      <c r="F33" s="23">
        <f>IF(OR(A33="",D33=""),"",N(B33)-N(E33))</f>
        <v/>
      </c>
      <c r="G33" s="24">
        <f>IF(A33="","",IF(D33="","لم يرد",IF(F33=0,"مطابق","فرق")))</f>
        <v/>
      </c>
      <c r="H33" s="19" t="n"/>
      <c r="I33" s="23">
        <f>IF(F33="","",F33-N(H33))</f>
        <v/>
      </c>
    </row>
    <row r="34">
      <c r="A34" s="21" t="n"/>
      <c r="B34" s="19" t="n"/>
      <c r="C34" s="22" t="n"/>
      <c r="D34" s="22" t="n"/>
      <c r="E34" s="19" t="n"/>
      <c r="F34" s="23">
        <f>IF(OR(A34="",D34=""),"",N(B34)-N(E34))</f>
        <v/>
      </c>
      <c r="G34" s="24">
        <f>IF(A34="","",IF(D34="","لم يرد",IF(F34=0,"مطابق","فرق")))</f>
        <v/>
      </c>
      <c r="H34" s="19" t="n"/>
      <c r="I34" s="23">
        <f>IF(F34="","",F34-N(H34))</f>
        <v/>
      </c>
    </row>
    <row r="35">
      <c r="A35" s="21" t="n"/>
      <c r="B35" s="19" t="n"/>
      <c r="C35" s="22" t="n"/>
      <c r="D35" s="22" t="n"/>
      <c r="E35" s="19" t="n"/>
      <c r="F35" s="23">
        <f>IF(OR(A35="",D35=""),"",N(B35)-N(E35))</f>
        <v/>
      </c>
      <c r="G35" s="24">
        <f>IF(A35="","",IF(D35="","لم يرد",IF(F35=0,"مطابق","فرق")))</f>
        <v/>
      </c>
      <c r="H35" s="19" t="n"/>
      <c r="I35" s="23">
        <f>IF(F35="","",F35-N(H35))</f>
        <v/>
      </c>
    </row>
    <row r="36">
      <c r="A36" s="25" t="inlineStr">
        <is>
          <t>الإجمالي</t>
        </is>
      </c>
      <c r="B36" s="26">
        <f>SUM(B6:B35)</f>
        <v/>
      </c>
      <c r="C36" s="27" t="n"/>
      <c r="D36" s="27" t="n"/>
      <c r="E36" s="26">
        <f>SUM(E6:E35)</f>
        <v/>
      </c>
      <c r="F36" s="26">
        <f>SUM(F6:F35)</f>
        <v/>
      </c>
      <c r="G36" s="27" t="n"/>
      <c r="H36" s="26">
        <f>SUM(H6:H35)</f>
        <v/>
      </c>
      <c r="I36" s="26">
        <f>SUM(I6:I35)</f>
        <v/>
      </c>
    </row>
    <row r="38">
      <c r="A38" s="28" t="inlineStr">
        <is>
          <t>تغطية العينة</t>
        </is>
      </c>
      <c r="B38" s="29">
        <f>IF(B3=0,"",B36/B3)</f>
        <v/>
      </c>
    </row>
    <row r="39">
      <c r="A39" s="28" t="inlineStr">
        <is>
          <t>الردود بالقيمة</t>
        </is>
      </c>
      <c r="B39" s="29">
        <f>IF(B36=0,"",(B36-SUMIF(G6:G35,"لم يرد",B6:B35))/B36)</f>
        <v/>
      </c>
    </row>
    <row r="40">
      <c r="A40" s="28" t="inlineStr">
        <is>
          <t>مصادقات بها فرق</t>
        </is>
      </c>
      <c r="B40" s="23">
        <f>COUNTIF(G6:G35,"فرق")</f>
        <v/>
      </c>
    </row>
    <row r="41">
      <c r="A41" s="28" t="inlineStr">
        <is>
          <t>غير مردود</t>
        </is>
      </c>
      <c r="B41" s="23">
        <f>COUNTIF(G6:G35,"لم يرد")</f>
        <v/>
      </c>
    </row>
    <row r="42">
      <c r="A42" s="18" t="inlineStr">
        <is>
          <t>فروق غير مفسرة</t>
        </is>
      </c>
      <c r="B42" s="30">
        <f>I36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I1"/>
    <mergeCell ref="A2:I2"/>
  </mergeCells>
  <conditionalFormatting sqref="G6:G35">
    <cfRule type="cellIs" priority="1" operator="equal" dxfId="0">
      <formula>"مطابق"</formula>
    </cfRule>
    <cfRule type="cellIs" priority="2" operator="equal" dxfId="1">
      <formula>"فرق"</formula>
    </cfRule>
    <cfRule type="cellIs" priority="3" operator="equal" dxfId="2">
      <formula>"لم يرد"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2026-11-02T09:30:25Z</dcterms:created>
  <dcterms:modified xmlns:dcterms="http://purl.org/dc/terms/" xmlns:xsi="http://www.w3.org/2001/XMLSchema-instance" xsi:type="dcterms:W3CDTF">2026-11-02T09:30:25Z</dcterms:modified>
</cp:coreProperties>
</file>