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صفوفة" sheetId="3" state="visible" r:id="rId3"/>
  </sheets>
  <definedNames>
    <definedName name="_xlnm.Print_Area" localSheetId="2">'المصفوفة'!$A$1:$J$50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مصفوفة المخاطر والضوابط الرقابية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لفرق الرقابة الداخلية والمراجعة الداخلية: مصفوفة لكل عملية بالخطر والضابط واحتمال الحدوث والأثر ومسؤول الضابط ونتيجة الاختبار، فتحسب درجة الخطر ومستواه وتحدد الإجراء المطلوب، مع ملخص بعدد المخاطر المرتفعة والضوابط غير الفعالة.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العمليات والمخاطر والضابط الموجود، وقيّم الاحتمال والأثر من 1 إلى 5، ثم حدّث نتيجة الاختبار بعد فحص عينة من الضابط.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الدرجة = الاحتمال × الأثر؛ 15 فأكثر مرتفع، و8 إلى 14 متوسط. الدرجات أداة ترتيب وتحتاج حكمًا مهنيًا. وثّق خطة التصحيح ومسؤولها وموعدها لكل ضابط غير فعال.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34" customWidth="1" min="3" max="3"/>
    <col width="8" customWidth="1" min="4" max="4"/>
    <col width="7" customWidth="1" min="5" max="5"/>
    <col width="7" customWidth="1" min="6" max="6"/>
    <col width="8" customWidth="1" min="7" max="7"/>
    <col width="20" customWidth="1" min="8" max="8"/>
    <col width="10" customWidth="1" min="9" max="9"/>
    <col width="11" customWidth="1" min="10" max="10"/>
  </cols>
  <sheetData>
    <row r="1" ht="30" customHeight="1">
      <c r="A1" s="15" t="inlineStr">
        <is>
          <t>مصفوفة المخاطر والضوابط - 2026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العملية</t>
        </is>
      </c>
      <c r="B4" s="18" t="inlineStr">
        <is>
          <t>الخطر</t>
        </is>
      </c>
      <c r="C4" s="18" t="inlineStr">
        <is>
          <t>الضابط</t>
        </is>
      </c>
      <c r="D4" s="18" t="inlineStr">
        <is>
          <t>الاحتمال</t>
        </is>
      </c>
      <c r="E4" s="18" t="inlineStr">
        <is>
          <t>الأثر</t>
        </is>
      </c>
      <c r="F4" s="18" t="inlineStr">
        <is>
          <t>الدرجة</t>
        </is>
      </c>
      <c r="G4" s="18" t="inlineStr">
        <is>
          <t>المستوى</t>
        </is>
      </c>
      <c r="H4" s="18" t="inlineStr">
        <is>
          <t>المسؤول</t>
        </is>
      </c>
      <c r="I4" s="18" t="inlineStr">
        <is>
          <t>الاختبار</t>
        </is>
      </c>
      <c r="J4" s="18" t="inlineStr">
        <is>
          <t>الإجراء</t>
        </is>
      </c>
    </row>
    <row r="5">
      <c r="A5" s="19" t="inlineStr">
        <is>
          <t>المبيعات</t>
        </is>
      </c>
      <c r="B5" s="20" t="inlineStr">
        <is>
          <t>فواتير بدون تسليم فعلي</t>
        </is>
      </c>
      <c r="C5" s="20" t="inlineStr">
        <is>
          <t>مطابقة الفاتورة بإذن التسليم آليًا</t>
        </is>
      </c>
      <c r="D5" s="21" t="n">
        <v>3</v>
      </c>
      <c r="E5" s="21" t="n">
        <v>5</v>
      </c>
      <c r="F5" s="22">
        <f>IF(A5="","",N(D5)*N(E5))</f>
        <v/>
      </c>
      <c r="G5" s="23">
        <f>IF(A5="","",IF(F5&gt;=15,"مرتفع",IF(F5&gt;=8,"متوسط","منخفض")))</f>
        <v/>
      </c>
      <c r="H5" s="20" t="inlineStr">
        <is>
          <t>مدير المبيعات</t>
        </is>
      </c>
      <c r="I5" s="19" t="inlineStr">
        <is>
          <t>فعال</t>
        </is>
      </c>
      <c r="J5" s="23">
        <f>IF(A5="","",IF(AND(G5="مرتفع",I5&lt;&gt;"فعال"),"عاجل",IF(I5="غير فعال","خطة تصحيح","")))</f>
        <v/>
      </c>
    </row>
    <row r="6">
      <c r="A6" s="19" t="inlineStr">
        <is>
          <t>المبيعات</t>
        </is>
      </c>
      <c r="B6" s="20" t="inlineStr">
        <is>
          <t>خصومات غير معتمدة</t>
        </is>
      </c>
      <c r="C6" s="20" t="inlineStr">
        <is>
          <t>حدود اعتماد الخصم في النظام</t>
        </is>
      </c>
      <c r="D6" s="21" t="n">
        <v>3</v>
      </c>
      <c r="E6" s="21" t="n">
        <v>3</v>
      </c>
      <c r="F6" s="22">
        <f>IF(A6="","",N(D6)*N(E6))</f>
        <v/>
      </c>
      <c r="G6" s="23">
        <f>IF(A6="","",IF(F6&gt;=15,"مرتفع",IF(F6&gt;=8,"متوسط","منخفض")))</f>
        <v/>
      </c>
      <c r="H6" s="20" t="inlineStr">
        <is>
          <t>مدير المبيعات</t>
        </is>
      </c>
      <c r="I6" s="19" t="inlineStr">
        <is>
          <t>فعال</t>
        </is>
      </c>
      <c r="J6" s="23">
        <f>IF(A6="","",IF(AND(G6="مرتفع",I6&lt;&gt;"فعال"),"عاجل",IF(I6="غير فعال","خطة تصحيح","")))</f>
        <v/>
      </c>
    </row>
    <row r="7">
      <c r="A7" s="19" t="inlineStr">
        <is>
          <t>التحصيل</t>
        </is>
      </c>
      <c r="B7" s="20" t="inlineStr">
        <is>
          <t>اختلاس نقدية التحصيل</t>
        </is>
      </c>
      <c r="C7" s="20" t="inlineStr">
        <is>
          <t>فصل التحصيل عن التسجيل وتوريد يومي</t>
        </is>
      </c>
      <c r="D7" s="21" t="n">
        <v>2</v>
      </c>
      <c r="E7" s="21" t="n">
        <v>5</v>
      </c>
      <c r="F7" s="22">
        <f>IF(A7="","",N(D7)*N(E7))</f>
        <v/>
      </c>
      <c r="G7" s="23">
        <f>IF(A7="","",IF(F7&gt;=15,"مرتفع",IF(F7&gt;=8,"متوسط","منخفض")))</f>
        <v/>
      </c>
      <c r="H7" s="20" t="inlineStr">
        <is>
          <t>المدير المالي</t>
        </is>
      </c>
      <c r="I7" s="19" t="inlineStr">
        <is>
          <t>غير فعال</t>
        </is>
      </c>
      <c r="J7" s="23">
        <f>IF(A7="","",IF(AND(G7="مرتفع",I7&lt;&gt;"فعال"),"عاجل",IF(I7="غير فعال","خطة تصحيح","")))</f>
        <v/>
      </c>
    </row>
    <row r="8">
      <c r="A8" s="19" t="inlineStr">
        <is>
          <t>المشتريات</t>
        </is>
      </c>
      <c r="B8" s="20" t="inlineStr">
        <is>
          <t>شراء من مورد غير معتمد</t>
        </is>
      </c>
      <c r="C8" s="20" t="inlineStr">
        <is>
          <t>قائمة موردين معتمدة في النظام</t>
        </is>
      </c>
      <c r="D8" s="21" t="n">
        <v>3</v>
      </c>
      <c r="E8" s="21" t="n">
        <v>4</v>
      </c>
      <c r="F8" s="22">
        <f>IF(A8="","",N(D8)*N(E8))</f>
        <v/>
      </c>
      <c r="G8" s="23">
        <f>IF(A8="","",IF(F8&gt;=15,"مرتفع",IF(F8&gt;=8,"متوسط","منخفض")))</f>
        <v/>
      </c>
      <c r="H8" s="20" t="inlineStr">
        <is>
          <t>مدير المشتريات</t>
        </is>
      </c>
      <c r="I8" s="19" t="inlineStr">
        <is>
          <t>فعال</t>
        </is>
      </c>
      <c r="J8" s="23">
        <f>IF(A8="","",IF(AND(G8="مرتفع",I8&lt;&gt;"فعال"),"عاجل",IF(I8="غير فعال","خطة تصحيح","")))</f>
        <v/>
      </c>
    </row>
    <row r="9">
      <c r="A9" s="19" t="inlineStr">
        <is>
          <t>المشتريات</t>
        </is>
      </c>
      <c r="B9" s="20" t="inlineStr">
        <is>
          <t>دفع فاتورة مرتين</t>
        </is>
      </c>
      <c r="C9" s="20" t="inlineStr">
        <is>
          <t>مطابقة ثلاثية ومنع الرقم المكرر</t>
        </is>
      </c>
      <c r="D9" s="21" t="n">
        <v>3</v>
      </c>
      <c r="E9" s="21" t="n">
        <v>4</v>
      </c>
      <c r="F9" s="22">
        <f>IF(A9="","",N(D9)*N(E9))</f>
        <v/>
      </c>
      <c r="G9" s="23">
        <f>IF(A9="","",IF(F9&gt;=15,"مرتفع",IF(F9&gt;=8,"متوسط","منخفض")))</f>
        <v/>
      </c>
      <c r="H9" s="20" t="inlineStr">
        <is>
          <t>رئيس الحسابات</t>
        </is>
      </c>
      <c r="I9" s="19" t="inlineStr">
        <is>
          <t>فعال</t>
        </is>
      </c>
      <c r="J9" s="23">
        <f>IF(A9="","",IF(AND(G9="مرتفع",I9&lt;&gt;"فعال"),"عاجل",IF(I9="غير فعال","خطة تصحيح","")))</f>
        <v/>
      </c>
    </row>
    <row r="10">
      <c r="A10" s="19" t="inlineStr">
        <is>
          <t>الرواتب</t>
        </is>
      </c>
      <c r="B10" s="20" t="inlineStr">
        <is>
          <t>موظفون وهميون</t>
        </is>
      </c>
      <c r="C10" s="20" t="inlineStr">
        <is>
          <t>مراجعة شهرية للكشف مع الموارد البشرية</t>
        </is>
      </c>
      <c r="D10" s="21" t="n">
        <v>2</v>
      </c>
      <c r="E10" s="21" t="n">
        <v>4</v>
      </c>
      <c r="F10" s="22">
        <f>IF(A10="","",N(D10)*N(E10))</f>
        <v/>
      </c>
      <c r="G10" s="23">
        <f>IF(A10="","",IF(F10&gt;=15,"مرتفع",IF(F10&gt;=8,"متوسط","منخفض")))</f>
        <v/>
      </c>
      <c r="H10" s="20" t="inlineStr">
        <is>
          <t>مدير الموارد البشرية</t>
        </is>
      </c>
      <c r="I10" s="19" t="inlineStr">
        <is>
          <t>لم يختبر</t>
        </is>
      </c>
      <c r="J10" s="23">
        <f>IF(A10="","",IF(AND(G10="مرتفع",I10&lt;&gt;"فعال"),"عاجل",IF(I10="غير فعال","خطة تصحيح","")))</f>
        <v/>
      </c>
    </row>
    <row r="11">
      <c r="A11" s="19" t="inlineStr">
        <is>
          <t>المخزون</t>
        </is>
      </c>
      <c r="B11" s="20" t="inlineStr">
        <is>
          <t>عجز غير مكتشف</t>
        </is>
      </c>
      <c r="C11" s="20" t="inlineStr">
        <is>
          <t>جرد دوري ومطابقة فروق</t>
        </is>
      </c>
      <c r="D11" s="21" t="n">
        <v>4</v>
      </c>
      <c r="E11" s="21" t="n">
        <v>4</v>
      </c>
      <c r="F11" s="22">
        <f>IF(A11="","",N(D11)*N(E11))</f>
        <v/>
      </c>
      <c r="G11" s="23">
        <f>IF(A11="","",IF(F11&gt;=15,"مرتفع",IF(F11&gt;=8,"متوسط","منخفض")))</f>
        <v/>
      </c>
      <c r="H11" s="20" t="inlineStr">
        <is>
          <t>مدير المخازن</t>
        </is>
      </c>
      <c r="I11" s="19" t="inlineStr">
        <is>
          <t>غير فعال</t>
        </is>
      </c>
      <c r="J11" s="23">
        <f>IF(A11="","",IF(AND(G11="مرتفع",I11&lt;&gt;"فعال"),"عاجل",IF(I11="غير فعال","خطة تصحيح","")))</f>
        <v/>
      </c>
    </row>
    <row r="12">
      <c r="A12" s="19" t="inlineStr">
        <is>
          <t>الخزينة</t>
        </is>
      </c>
      <c r="B12" s="20" t="inlineStr">
        <is>
          <t>تحويلات غير مصرح بها</t>
        </is>
      </c>
      <c r="C12" s="20" t="inlineStr">
        <is>
          <t>توقيع مزدوج على الحسابات البنكية</t>
        </is>
      </c>
      <c r="D12" s="21" t="n">
        <v>2</v>
      </c>
      <c r="E12" s="21" t="n">
        <v>5</v>
      </c>
      <c r="F12" s="22">
        <f>IF(A12="","",N(D12)*N(E12))</f>
        <v/>
      </c>
      <c r="G12" s="23">
        <f>IF(A12="","",IF(F12&gt;=15,"مرتفع",IF(F12&gt;=8,"متوسط","منخفض")))</f>
        <v/>
      </c>
      <c r="H12" s="20" t="inlineStr">
        <is>
          <t>المدير المالي</t>
        </is>
      </c>
      <c r="I12" s="19" t="inlineStr">
        <is>
          <t>فعال</t>
        </is>
      </c>
      <c r="J12" s="23">
        <f>IF(A12="","",IF(AND(G12="مرتفع",I12&lt;&gt;"فعال"),"عاجل",IF(I12="غير فعال","خطة تصحيح","")))</f>
        <v/>
      </c>
    </row>
    <row r="13">
      <c r="A13" s="19" t="inlineStr">
        <is>
          <t>نظم المعلومات</t>
        </is>
      </c>
      <c r="B13" s="20" t="inlineStr">
        <is>
          <t>صلاحيات زائدة للمستخدمين</t>
        </is>
      </c>
      <c r="C13" s="20" t="inlineStr">
        <is>
          <t>مراجعة الصلاحيات كل ربع</t>
        </is>
      </c>
      <c r="D13" s="21" t="n">
        <v>3</v>
      </c>
      <c r="E13" s="21" t="n">
        <v>3</v>
      </c>
      <c r="F13" s="22">
        <f>IF(A13="","",N(D13)*N(E13))</f>
        <v/>
      </c>
      <c r="G13" s="23">
        <f>IF(A13="","",IF(F13&gt;=15,"مرتفع",IF(F13&gt;=8,"متوسط","منخفض")))</f>
        <v/>
      </c>
      <c r="H13" s="20" t="inlineStr">
        <is>
          <t>مدير النظم</t>
        </is>
      </c>
      <c r="I13" s="19" t="inlineStr">
        <is>
          <t>لم يختبر</t>
        </is>
      </c>
      <c r="J13" s="23">
        <f>IF(A13="","",IF(AND(G13="مرتفع",I13&lt;&gt;"فعال"),"عاجل",IF(I13="غير فعال","خطة تصحيح","")))</f>
        <v/>
      </c>
    </row>
    <row r="14">
      <c r="A14" s="19" t="n"/>
      <c r="B14" s="20" t="n"/>
      <c r="C14" s="20" t="n"/>
      <c r="D14" s="21" t="n"/>
      <c r="E14" s="21" t="n"/>
      <c r="F14" s="22">
        <f>IF(A14="","",N(D14)*N(E14))</f>
        <v/>
      </c>
      <c r="G14" s="23">
        <f>IF(A14="","",IF(F14&gt;=15,"مرتفع",IF(F14&gt;=8,"متوسط","منخفض")))</f>
        <v/>
      </c>
      <c r="H14" s="20" t="n"/>
      <c r="I14" s="19" t="n"/>
      <c r="J14" s="23">
        <f>IF(A14="","",IF(AND(G14="مرتفع",I14&lt;&gt;"فعال"),"عاجل",IF(I14="غير فعال","خطة تصحيح","")))</f>
        <v/>
      </c>
    </row>
    <row r="15">
      <c r="A15" s="19" t="n"/>
      <c r="B15" s="20" t="n"/>
      <c r="C15" s="20" t="n"/>
      <c r="D15" s="21" t="n"/>
      <c r="E15" s="21" t="n"/>
      <c r="F15" s="22">
        <f>IF(A15="","",N(D15)*N(E15))</f>
        <v/>
      </c>
      <c r="G15" s="23">
        <f>IF(A15="","",IF(F15&gt;=15,"مرتفع",IF(F15&gt;=8,"متوسط","منخفض")))</f>
        <v/>
      </c>
      <c r="H15" s="20" t="n"/>
      <c r="I15" s="19" t="n"/>
      <c r="J15" s="23">
        <f>IF(A15="","",IF(AND(G15="مرتفع",I15&lt;&gt;"فعال"),"عاجل",IF(I15="غير فعال","خطة تصحيح","")))</f>
        <v/>
      </c>
    </row>
    <row r="16">
      <c r="A16" s="19" t="n"/>
      <c r="B16" s="20" t="n"/>
      <c r="C16" s="20" t="n"/>
      <c r="D16" s="21" t="n"/>
      <c r="E16" s="21" t="n"/>
      <c r="F16" s="22">
        <f>IF(A16="","",N(D16)*N(E16))</f>
        <v/>
      </c>
      <c r="G16" s="23">
        <f>IF(A16="","",IF(F16&gt;=15,"مرتفع",IF(F16&gt;=8,"متوسط","منخفض")))</f>
        <v/>
      </c>
      <c r="H16" s="20" t="n"/>
      <c r="I16" s="19" t="n"/>
      <c r="J16" s="23">
        <f>IF(A16="","",IF(AND(G16="مرتفع",I16&lt;&gt;"فعال"),"عاجل",IF(I16="غير فعال","خطة تصحيح","")))</f>
        <v/>
      </c>
    </row>
    <row r="17">
      <c r="A17" s="19" t="n"/>
      <c r="B17" s="20" t="n"/>
      <c r="C17" s="20" t="n"/>
      <c r="D17" s="21" t="n"/>
      <c r="E17" s="21" t="n"/>
      <c r="F17" s="22">
        <f>IF(A17="","",N(D17)*N(E17))</f>
        <v/>
      </c>
      <c r="G17" s="23">
        <f>IF(A17="","",IF(F17&gt;=15,"مرتفع",IF(F17&gt;=8,"متوسط","منخفض")))</f>
        <v/>
      </c>
      <c r="H17" s="20" t="n"/>
      <c r="I17" s="19" t="n"/>
      <c r="J17" s="23">
        <f>IF(A17="","",IF(AND(G17="مرتفع",I17&lt;&gt;"فعال"),"عاجل",IF(I17="غير فعال","خطة تصحيح","")))</f>
        <v/>
      </c>
    </row>
    <row r="18">
      <c r="A18" s="19" t="n"/>
      <c r="B18" s="20" t="n"/>
      <c r="C18" s="20" t="n"/>
      <c r="D18" s="21" t="n"/>
      <c r="E18" s="21" t="n"/>
      <c r="F18" s="22">
        <f>IF(A18="","",N(D18)*N(E18))</f>
        <v/>
      </c>
      <c r="G18" s="23">
        <f>IF(A18="","",IF(F18&gt;=15,"مرتفع",IF(F18&gt;=8,"متوسط","منخفض")))</f>
        <v/>
      </c>
      <c r="H18" s="20" t="n"/>
      <c r="I18" s="19" t="n"/>
      <c r="J18" s="23">
        <f>IF(A18="","",IF(AND(G18="مرتفع",I18&lt;&gt;"فعال"),"عاجل",IF(I18="غير فعال","خطة تصحيح","")))</f>
        <v/>
      </c>
    </row>
    <row r="19">
      <c r="A19" s="19" t="n"/>
      <c r="B19" s="20" t="n"/>
      <c r="C19" s="20" t="n"/>
      <c r="D19" s="21" t="n"/>
      <c r="E19" s="21" t="n"/>
      <c r="F19" s="22">
        <f>IF(A19="","",N(D19)*N(E19))</f>
        <v/>
      </c>
      <c r="G19" s="23">
        <f>IF(A19="","",IF(F19&gt;=15,"مرتفع",IF(F19&gt;=8,"متوسط","منخفض")))</f>
        <v/>
      </c>
      <c r="H19" s="20" t="n"/>
      <c r="I19" s="19" t="n"/>
      <c r="J19" s="23">
        <f>IF(A19="","",IF(AND(G19="مرتفع",I19&lt;&gt;"فعال"),"عاجل",IF(I19="غير فعال","خطة تصحيح","")))</f>
        <v/>
      </c>
    </row>
    <row r="20">
      <c r="A20" s="19" t="n"/>
      <c r="B20" s="20" t="n"/>
      <c r="C20" s="20" t="n"/>
      <c r="D20" s="21" t="n"/>
      <c r="E20" s="21" t="n"/>
      <c r="F20" s="22">
        <f>IF(A20="","",N(D20)*N(E20))</f>
        <v/>
      </c>
      <c r="G20" s="23">
        <f>IF(A20="","",IF(F20&gt;=15,"مرتفع",IF(F20&gt;=8,"متوسط","منخفض")))</f>
        <v/>
      </c>
      <c r="H20" s="20" t="n"/>
      <c r="I20" s="19" t="n"/>
      <c r="J20" s="23">
        <f>IF(A20="","",IF(AND(G20="مرتفع",I20&lt;&gt;"فعال"),"عاجل",IF(I20="غير فعال","خطة تصحيح","")))</f>
        <v/>
      </c>
    </row>
    <row r="21">
      <c r="A21" s="19" t="n"/>
      <c r="B21" s="20" t="n"/>
      <c r="C21" s="20" t="n"/>
      <c r="D21" s="21" t="n"/>
      <c r="E21" s="21" t="n"/>
      <c r="F21" s="22">
        <f>IF(A21="","",N(D21)*N(E21))</f>
        <v/>
      </c>
      <c r="G21" s="23">
        <f>IF(A21="","",IF(F21&gt;=15,"مرتفع",IF(F21&gt;=8,"متوسط","منخفض")))</f>
        <v/>
      </c>
      <c r="H21" s="20" t="n"/>
      <c r="I21" s="19" t="n"/>
      <c r="J21" s="23">
        <f>IF(A21="","",IF(AND(G21="مرتفع",I21&lt;&gt;"فعال"),"عاجل",IF(I21="غير فعال","خطة تصحيح","")))</f>
        <v/>
      </c>
    </row>
    <row r="22">
      <c r="A22" s="19" t="n"/>
      <c r="B22" s="20" t="n"/>
      <c r="C22" s="20" t="n"/>
      <c r="D22" s="21" t="n"/>
      <c r="E22" s="21" t="n"/>
      <c r="F22" s="22">
        <f>IF(A22="","",N(D22)*N(E22))</f>
        <v/>
      </c>
      <c r="G22" s="23">
        <f>IF(A22="","",IF(F22&gt;=15,"مرتفع",IF(F22&gt;=8,"متوسط","منخفض")))</f>
        <v/>
      </c>
      <c r="H22" s="20" t="n"/>
      <c r="I22" s="19" t="n"/>
      <c r="J22" s="23">
        <f>IF(A22="","",IF(AND(G22="مرتفع",I22&lt;&gt;"فعال"),"عاجل",IF(I22="غير فعال","خطة تصحيح","")))</f>
        <v/>
      </c>
    </row>
    <row r="23">
      <c r="A23" s="19" t="n"/>
      <c r="B23" s="20" t="n"/>
      <c r="C23" s="20" t="n"/>
      <c r="D23" s="21" t="n"/>
      <c r="E23" s="21" t="n"/>
      <c r="F23" s="22">
        <f>IF(A23="","",N(D23)*N(E23))</f>
        <v/>
      </c>
      <c r="G23" s="23">
        <f>IF(A23="","",IF(F23&gt;=15,"مرتفع",IF(F23&gt;=8,"متوسط","منخفض")))</f>
        <v/>
      </c>
      <c r="H23" s="20" t="n"/>
      <c r="I23" s="19" t="n"/>
      <c r="J23" s="23">
        <f>IF(A23="","",IF(AND(G23="مرتفع",I23&lt;&gt;"فعال"),"عاجل",IF(I23="غير فعال","خطة تصحيح","")))</f>
        <v/>
      </c>
    </row>
    <row r="24">
      <c r="A24" s="19" t="n"/>
      <c r="B24" s="20" t="n"/>
      <c r="C24" s="20" t="n"/>
      <c r="D24" s="21" t="n"/>
      <c r="E24" s="21" t="n"/>
      <c r="F24" s="22">
        <f>IF(A24="","",N(D24)*N(E24))</f>
        <v/>
      </c>
      <c r="G24" s="23">
        <f>IF(A24="","",IF(F24&gt;=15,"مرتفع",IF(F24&gt;=8,"متوسط","منخفض")))</f>
        <v/>
      </c>
      <c r="H24" s="20" t="n"/>
      <c r="I24" s="19" t="n"/>
      <c r="J24" s="23">
        <f>IF(A24="","",IF(AND(G24="مرتفع",I24&lt;&gt;"فعال"),"عاجل",IF(I24="غير فعال","خطة تصحيح","")))</f>
        <v/>
      </c>
    </row>
    <row r="25">
      <c r="A25" s="19" t="n"/>
      <c r="B25" s="20" t="n"/>
      <c r="C25" s="20" t="n"/>
      <c r="D25" s="21" t="n"/>
      <c r="E25" s="21" t="n"/>
      <c r="F25" s="22">
        <f>IF(A25="","",N(D25)*N(E25))</f>
        <v/>
      </c>
      <c r="G25" s="23">
        <f>IF(A25="","",IF(F25&gt;=15,"مرتفع",IF(F25&gt;=8,"متوسط","منخفض")))</f>
        <v/>
      </c>
      <c r="H25" s="20" t="n"/>
      <c r="I25" s="19" t="n"/>
      <c r="J25" s="23">
        <f>IF(A25="","",IF(AND(G25="مرتفع",I25&lt;&gt;"فعال"),"عاجل",IF(I25="غير فعال","خطة تصحيح","")))</f>
        <v/>
      </c>
    </row>
    <row r="26">
      <c r="A26" s="19" t="n"/>
      <c r="B26" s="20" t="n"/>
      <c r="C26" s="20" t="n"/>
      <c r="D26" s="21" t="n"/>
      <c r="E26" s="21" t="n"/>
      <c r="F26" s="22">
        <f>IF(A26="","",N(D26)*N(E26))</f>
        <v/>
      </c>
      <c r="G26" s="23">
        <f>IF(A26="","",IF(F26&gt;=15,"مرتفع",IF(F26&gt;=8,"متوسط","منخفض")))</f>
        <v/>
      </c>
      <c r="H26" s="20" t="n"/>
      <c r="I26" s="19" t="n"/>
      <c r="J26" s="23">
        <f>IF(A26="","",IF(AND(G26="مرتفع",I26&lt;&gt;"فعال"),"عاجل",IF(I26="غير فعال","خطة تصحيح","")))</f>
        <v/>
      </c>
    </row>
    <row r="27">
      <c r="A27" s="19" t="n"/>
      <c r="B27" s="20" t="n"/>
      <c r="C27" s="20" t="n"/>
      <c r="D27" s="21" t="n"/>
      <c r="E27" s="21" t="n"/>
      <c r="F27" s="22">
        <f>IF(A27="","",N(D27)*N(E27))</f>
        <v/>
      </c>
      <c r="G27" s="23">
        <f>IF(A27="","",IF(F27&gt;=15,"مرتفع",IF(F27&gt;=8,"متوسط","منخفض")))</f>
        <v/>
      </c>
      <c r="H27" s="20" t="n"/>
      <c r="I27" s="19" t="n"/>
      <c r="J27" s="23">
        <f>IF(A27="","",IF(AND(G27="مرتفع",I27&lt;&gt;"فعال"),"عاجل",IF(I27="غير فعال","خطة تصحيح","")))</f>
        <v/>
      </c>
    </row>
    <row r="28">
      <c r="A28" s="19" t="n"/>
      <c r="B28" s="20" t="n"/>
      <c r="C28" s="20" t="n"/>
      <c r="D28" s="21" t="n"/>
      <c r="E28" s="21" t="n"/>
      <c r="F28" s="22">
        <f>IF(A28="","",N(D28)*N(E28))</f>
        <v/>
      </c>
      <c r="G28" s="23">
        <f>IF(A28="","",IF(F28&gt;=15,"مرتفع",IF(F28&gt;=8,"متوسط","منخفض")))</f>
        <v/>
      </c>
      <c r="H28" s="20" t="n"/>
      <c r="I28" s="19" t="n"/>
      <c r="J28" s="23">
        <f>IF(A28="","",IF(AND(G28="مرتفع",I28&lt;&gt;"فعال"),"عاجل",IF(I28="غير فعال","خطة تصحيح","")))</f>
        <v/>
      </c>
    </row>
    <row r="29">
      <c r="A29" s="19" t="n"/>
      <c r="B29" s="20" t="n"/>
      <c r="C29" s="20" t="n"/>
      <c r="D29" s="21" t="n"/>
      <c r="E29" s="21" t="n"/>
      <c r="F29" s="22">
        <f>IF(A29="","",N(D29)*N(E29))</f>
        <v/>
      </c>
      <c r="G29" s="23">
        <f>IF(A29="","",IF(F29&gt;=15,"مرتفع",IF(F29&gt;=8,"متوسط","منخفض")))</f>
        <v/>
      </c>
      <c r="H29" s="20" t="n"/>
      <c r="I29" s="19" t="n"/>
      <c r="J29" s="23">
        <f>IF(A29="","",IF(AND(G29="مرتفع",I29&lt;&gt;"فعال"),"عاجل",IF(I29="غير فعال","خطة تصحيح","")))</f>
        <v/>
      </c>
    </row>
    <row r="30">
      <c r="A30" s="19" t="n"/>
      <c r="B30" s="20" t="n"/>
      <c r="C30" s="20" t="n"/>
      <c r="D30" s="21" t="n"/>
      <c r="E30" s="21" t="n"/>
      <c r="F30" s="22">
        <f>IF(A30="","",N(D30)*N(E30))</f>
        <v/>
      </c>
      <c r="G30" s="23">
        <f>IF(A30="","",IF(F30&gt;=15,"مرتفع",IF(F30&gt;=8,"متوسط","منخفض")))</f>
        <v/>
      </c>
      <c r="H30" s="20" t="n"/>
      <c r="I30" s="19" t="n"/>
      <c r="J30" s="23">
        <f>IF(A30="","",IF(AND(G30="مرتفع",I30&lt;&gt;"فعال"),"عاجل",IF(I30="غير فعال","خطة تصحيح","")))</f>
        <v/>
      </c>
    </row>
    <row r="31">
      <c r="A31" s="19" t="n"/>
      <c r="B31" s="20" t="n"/>
      <c r="C31" s="20" t="n"/>
      <c r="D31" s="21" t="n"/>
      <c r="E31" s="21" t="n"/>
      <c r="F31" s="22">
        <f>IF(A31="","",N(D31)*N(E31))</f>
        <v/>
      </c>
      <c r="G31" s="23">
        <f>IF(A31="","",IF(F31&gt;=15,"مرتفع",IF(F31&gt;=8,"متوسط","منخفض")))</f>
        <v/>
      </c>
      <c r="H31" s="20" t="n"/>
      <c r="I31" s="19" t="n"/>
      <c r="J31" s="23">
        <f>IF(A31="","",IF(AND(G31="مرتفع",I31&lt;&gt;"فعال"),"عاجل",IF(I31="غير فعال","خطة تصحيح","")))</f>
        <v/>
      </c>
    </row>
    <row r="32">
      <c r="A32" s="19" t="n"/>
      <c r="B32" s="20" t="n"/>
      <c r="C32" s="20" t="n"/>
      <c r="D32" s="21" t="n"/>
      <c r="E32" s="21" t="n"/>
      <c r="F32" s="22">
        <f>IF(A32="","",N(D32)*N(E32))</f>
        <v/>
      </c>
      <c r="G32" s="23">
        <f>IF(A32="","",IF(F32&gt;=15,"مرتفع",IF(F32&gt;=8,"متوسط","منخفض")))</f>
        <v/>
      </c>
      <c r="H32" s="20" t="n"/>
      <c r="I32" s="19" t="n"/>
      <c r="J32" s="23">
        <f>IF(A32="","",IF(AND(G32="مرتفع",I32&lt;&gt;"فعال"),"عاجل",IF(I32="غير فعال","خطة تصحيح","")))</f>
        <v/>
      </c>
    </row>
    <row r="33">
      <c r="A33" s="19" t="n"/>
      <c r="B33" s="20" t="n"/>
      <c r="C33" s="20" t="n"/>
      <c r="D33" s="21" t="n"/>
      <c r="E33" s="21" t="n"/>
      <c r="F33" s="22">
        <f>IF(A33="","",N(D33)*N(E33))</f>
        <v/>
      </c>
      <c r="G33" s="23">
        <f>IF(A33="","",IF(F33&gt;=15,"مرتفع",IF(F33&gt;=8,"متوسط","منخفض")))</f>
        <v/>
      </c>
      <c r="H33" s="20" t="n"/>
      <c r="I33" s="19" t="n"/>
      <c r="J33" s="23">
        <f>IF(A33="","",IF(AND(G33="مرتفع",I33&lt;&gt;"فعال"),"عاجل",IF(I33="غير فعال","خطة تصحيح","")))</f>
        <v/>
      </c>
    </row>
    <row r="34">
      <c r="A34" s="19" t="n"/>
      <c r="B34" s="20" t="n"/>
      <c r="C34" s="20" t="n"/>
      <c r="D34" s="21" t="n"/>
      <c r="E34" s="21" t="n"/>
      <c r="F34" s="22">
        <f>IF(A34="","",N(D34)*N(E34))</f>
        <v/>
      </c>
      <c r="G34" s="23">
        <f>IF(A34="","",IF(F34&gt;=15,"مرتفع",IF(F34&gt;=8,"متوسط","منخفض")))</f>
        <v/>
      </c>
      <c r="H34" s="20" t="n"/>
      <c r="I34" s="19" t="n"/>
      <c r="J34" s="23">
        <f>IF(A34="","",IF(AND(G34="مرتفع",I34&lt;&gt;"فعال"),"عاجل",IF(I34="غير فعال","خطة تصحيح","")))</f>
        <v/>
      </c>
    </row>
    <row r="35">
      <c r="A35" s="19" t="n"/>
      <c r="B35" s="20" t="n"/>
      <c r="C35" s="20" t="n"/>
      <c r="D35" s="21" t="n"/>
      <c r="E35" s="21" t="n"/>
      <c r="F35" s="22">
        <f>IF(A35="","",N(D35)*N(E35))</f>
        <v/>
      </c>
      <c r="G35" s="23">
        <f>IF(A35="","",IF(F35&gt;=15,"مرتفع",IF(F35&gt;=8,"متوسط","منخفض")))</f>
        <v/>
      </c>
      <c r="H35" s="20" t="n"/>
      <c r="I35" s="19" t="n"/>
      <c r="J35" s="23">
        <f>IF(A35="","",IF(AND(G35="مرتفع",I35&lt;&gt;"فعال"),"عاجل",IF(I35="غير فعال","خطة تصحيح","")))</f>
        <v/>
      </c>
    </row>
    <row r="36">
      <c r="A36" s="19" t="n"/>
      <c r="B36" s="20" t="n"/>
      <c r="C36" s="20" t="n"/>
      <c r="D36" s="21" t="n"/>
      <c r="E36" s="21" t="n"/>
      <c r="F36" s="22">
        <f>IF(A36="","",N(D36)*N(E36))</f>
        <v/>
      </c>
      <c r="G36" s="23">
        <f>IF(A36="","",IF(F36&gt;=15,"مرتفع",IF(F36&gt;=8,"متوسط","منخفض")))</f>
        <v/>
      </c>
      <c r="H36" s="20" t="n"/>
      <c r="I36" s="19" t="n"/>
      <c r="J36" s="23">
        <f>IF(A36="","",IF(AND(G36="مرتفع",I36&lt;&gt;"فعال"),"عاجل",IF(I36="غير فعال","خطة تصحيح","")))</f>
        <v/>
      </c>
    </row>
    <row r="37">
      <c r="A37" s="19" t="n"/>
      <c r="B37" s="20" t="n"/>
      <c r="C37" s="20" t="n"/>
      <c r="D37" s="21" t="n"/>
      <c r="E37" s="21" t="n"/>
      <c r="F37" s="22">
        <f>IF(A37="","",N(D37)*N(E37))</f>
        <v/>
      </c>
      <c r="G37" s="23">
        <f>IF(A37="","",IF(F37&gt;=15,"مرتفع",IF(F37&gt;=8,"متوسط","منخفض")))</f>
        <v/>
      </c>
      <c r="H37" s="20" t="n"/>
      <c r="I37" s="19" t="n"/>
      <c r="J37" s="23">
        <f>IF(A37="","",IF(AND(G37="مرتفع",I37&lt;&gt;"فعال"),"عاجل",IF(I37="غير فعال","خطة تصحيح","")))</f>
        <v/>
      </c>
    </row>
    <row r="38">
      <c r="A38" s="19" t="n"/>
      <c r="B38" s="20" t="n"/>
      <c r="C38" s="20" t="n"/>
      <c r="D38" s="21" t="n"/>
      <c r="E38" s="21" t="n"/>
      <c r="F38" s="22">
        <f>IF(A38="","",N(D38)*N(E38))</f>
        <v/>
      </c>
      <c r="G38" s="23">
        <f>IF(A38="","",IF(F38&gt;=15,"مرتفع",IF(F38&gt;=8,"متوسط","منخفض")))</f>
        <v/>
      </c>
      <c r="H38" s="20" t="n"/>
      <c r="I38" s="19" t="n"/>
      <c r="J38" s="23">
        <f>IF(A38="","",IF(AND(G38="مرتفع",I38&lt;&gt;"فعال"),"عاجل",IF(I38="غير فعال","خطة تصحيح","")))</f>
        <v/>
      </c>
    </row>
    <row r="39">
      <c r="A39" s="19" t="n"/>
      <c r="B39" s="20" t="n"/>
      <c r="C39" s="20" t="n"/>
      <c r="D39" s="21" t="n"/>
      <c r="E39" s="21" t="n"/>
      <c r="F39" s="22">
        <f>IF(A39="","",N(D39)*N(E39))</f>
        <v/>
      </c>
      <c r="G39" s="23">
        <f>IF(A39="","",IF(F39&gt;=15,"مرتفع",IF(F39&gt;=8,"متوسط","منخفض")))</f>
        <v/>
      </c>
      <c r="H39" s="20" t="n"/>
      <c r="I39" s="19" t="n"/>
      <c r="J39" s="23">
        <f>IF(A39="","",IF(AND(G39="مرتفع",I39&lt;&gt;"فعال"),"عاجل",IF(I39="غير فعال","خطة تصحيح","")))</f>
        <v/>
      </c>
    </row>
    <row r="40">
      <c r="A40" s="19" t="n"/>
      <c r="B40" s="20" t="n"/>
      <c r="C40" s="20" t="n"/>
      <c r="D40" s="21" t="n"/>
      <c r="E40" s="21" t="n"/>
      <c r="F40" s="22">
        <f>IF(A40="","",N(D40)*N(E40))</f>
        <v/>
      </c>
      <c r="G40" s="23">
        <f>IF(A40="","",IF(F40&gt;=15,"مرتفع",IF(F40&gt;=8,"متوسط","منخفض")))</f>
        <v/>
      </c>
      <c r="H40" s="20" t="n"/>
      <c r="I40" s="19" t="n"/>
      <c r="J40" s="23">
        <f>IF(A40="","",IF(AND(G40="مرتفع",I40&lt;&gt;"فعال"),"عاجل",IF(I40="غير فعال","خطة تصحيح","")))</f>
        <v/>
      </c>
    </row>
    <row r="41">
      <c r="A41" s="19" t="n"/>
      <c r="B41" s="20" t="n"/>
      <c r="C41" s="20" t="n"/>
      <c r="D41" s="21" t="n"/>
      <c r="E41" s="21" t="n"/>
      <c r="F41" s="22">
        <f>IF(A41="","",N(D41)*N(E41))</f>
        <v/>
      </c>
      <c r="G41" s="23">
        <f>IF(A41="","",IF(F41&gt;=15,"مرتفع",IF(F41&gt;=8,"متوسط","منخفض")))</f>
        <v/>
      </c>
      <c r="H41" s="20" t="n"/>
      <c r="I41" s="19" t="n"/>
      <c r="J41" s="23">
        <f>IF(A41="","",IF(AND(G41="مرتفع",I41&lt;&gt;"فعال"),"عاجل",IF(I41="غير فعال","خطة تصحيح","")))</f>
        <v/>
      </c>
    </row>
    <row r="42">
      <c r="A42" s="19" t="n"/>
      <c r="B42" s="20" t="n"/>
      <c r="C42" s="20" t="n"/>
      <c r="D42" s="21" t="n"/>
      <c r="E42" s="21" t="n"/>
      <c r="F42" s="22">
        <f>IF(A42="","",N(D42)*N(E42))</f>
        <v/>
      </c>
      <c r="G42" s="23">
        <f>IF(A42="","",IF(F42&gt;=15,"مرتفع",IF(F42&gt;=8,"متوسط","منخفض")))</f>
        <v/>
      </c>
      <c r="H42" s="20" t="n"/>
      <c r="I42" s="19" t="n"/>
      <c r="J42" s="23">
        <f>IF(A42="","",IF(AND(G42="مرتفع",I42&lt;&gt;"فعال"),"عاجل",IF(I42="غير فعال","خطة تصحيح","")))</f>
        <v/>
      </c>
    </row>
    <row r="43">
      <c r="A43" s="19" t="n"/>
      <c r="B43" s="20" t="n"/>
      <c r="C43" s="20" t="n"/>
      <c r="D43" s="21" t="n"/>
      <c r="E43" s="21" t="n"/>
      <c r="F43" s="22">
        <f>IF(A43="","",N(D43)*N(E43))</f>
        <v/>
      </c>
      <c r="G43" s="23">
        <f>IF(A43="","",IF(F43&gt;=15,"مرتفع",IF(F43&gt;=8,"متوسط","منخفض")))</f>
        <v/>
      </c>
      <c r="H43" s="20" t="n"/>
      <c r="I43" s="19" t="n"/>
      <c r="J43" s="23">
        <f>IF(A43="","",IF(AND(G43="مرتفع",I43&lt;&gt;"فعال"),"عاجل",IF(I43="غير فعال","خطة تصحيح","")))</f>
        <v/>
      </c>
    </row>
    <row r="44">
      <c r="A44" s="19" t="n"/>
      <c r="B44" s="20" t="n"/>
      <c r="C44" s="20" t="n"/>
      <c r="D44" s="21" t="n"/>
      <c r="E44" s="21" t="n"/>
      <c r="F44" s="22">
        <f>IF(A44="","",N(D44)*N(E44))</f>
        <v/>
      </c>
      <c r="G44" s="23">
        <f>IF(A44="","",IF(F44&gt;=15,"مرتفع",IF(F44&gt;=8,"متوسط","منخفض")))</f>
        <v/>
      </c>
      <c r="H44" s="20" t="n"/>
      <c r="I44" s="19" t="n"/>
      <c r="J44" s="23">
        <f>IF(A44="","",IF(AND(G44="مرتفع",I44&lt;&gt;"فعال"),"عاجل",IF(I44="غير فعال","خطة تصحيح","")))</f>
        <v/>
      </c>
    </row>
    <row r="45">
      <c r="A45" s="24" t="inlineStr">
        <is>
          <t>الملخص</t>
        </is>
      </c>
      <c r="B45" s="25" t="n"/>
      <c r="C45" s="25" t="n"/>
      <c r="D45" s="25" t="n"/>
      <c r="E45" s="25" t="n"/>
      <c r="F45" s="25" t="n"/>
      <c r="G45" s="25" t="n"/>
      <c r="H45" s="25" t="n"/>
      <c r="I45" s="25" t="n"/>
      <c r="J45" s="25" t="n"/>
    </row>
    <row r="47">
      <c r="A47" s="26" t="inlineStr">
        <is>
          <t>مخاطر مرتفعة</t>
        </is>
      </c>
      <c r="B47" s="22">
        <f>COUNTIF(G5:G44,"مرتفع")</f>
        <v/>
      </c>
    </row>
    <row r="48">
      <c r="A48" s="26" t="inlineStr">
        <is>
          <t>ضوابط غير فعالة</t>
        </is>
      </c>
      <c r="B48" s="22">
        <f>COUNTIF(I5:I44,"غير فعال")</f>
        <v/>
      </c>
    </row>
    <row r="49">
      <c r="A49" s="26" t="inlineStr">
        <is>
          <t>لم تختبر</t>
        </is>
      </c>
      <c r="B49" s="22">
        <f>COUNTIF(I5:I44,"لم يختبر")</f>
        <v/>
      </c>
    </row>
    <row r="50">
      <c r="A50" s="26" t="inlineStr">
        <is>
          <t>إجراءات عاجلة</t>
        </is>
      </c>
      <c r="B50" s="22">
        <f>COUNTIF(J5:J44,"عاجل")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G5:G44">
    <cfRule type="cellIs" priority="1" operator="equal" dxfId="0">
      <formula>"مرتفع"</formula>
    </cfRule>
    <cfRule type="cellIs" priority="2" operator="equal" dxfId="1">
      <formula>"متوسط"</formula>
    </cfRule>
  </conditionalFormatting>
  <conditionalFormatting sqref="J5:J44">
    <cfRule type="cellIs" priority="3" operator="equal" dxfId="0">
      <formula>"عاجل"</formula>
    </cfRule>
  </conditionalFormatting>
  <dataValidations count="1">
    <dataValidation sqref="I5:I44" showDropDown="0" showInputMessage="0" showErrorMessage="0" allowBlank="1" type="list">
      <formula1>"فعال,غير فعال,لم يختبر"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2026-11-02T09:30:25Z</dcterms:created>
  <dcterms:modified xmlns:dcterms="http://purl.org/dc/terms/" xmlns:xsi="http://www.w3.org/2001/XMLSchema-instance" xsi:type="dcterms:W3CDTF">2026-11-02T09:30:25Z</dcterms:modified>
</cp:coreProperties>
</file>