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ربحية" sheetId="3" state="visible" r:id="rId3"/>
  </sheets>
  <definedNames>
    <definedName name="_xlnm.Print_Area" localSheetId="2">'الربحية'!$A$1:$D$30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السهم الأساسية والمخفضة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لحساب ربحية السهم وفق IAS 33: من حركة الأسهم خلال السنة يحسب المتوسط المرجح، ثم الربحية الأساسية، ثم المخفضة مع أثر الخيارات (طريقة أسهم الخزينة) والسندات القابلة للتحويل.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الربح الخاص بمساهمي الشركة وتوزيعات الأسهم الممتازة، وحركات الأسهم وعدد شهور قيامها، ثم بيانات الخيارات والسندات القابلة للتحويل.</t>
        </is>
      </c>
    </row>
    <row r="8" ht="22" customHeight="1">
      <c r="B8" s="10" t="inlineStr">
        <is>
          <t>ملاحظات</t>
        </is>
      </c>
    </row>
    <row r="9" ht="50" customHeight="1">
      <c r="A9" s="11" t="inlineStr">
        <is>
          <t>•</t>
        </is>
      </c>
      <c r="B9" s="12" t="inlineStr">
        <is>
          <t>الأسهم المجانية والتجزئة تعدل بأثر رجعي دون وزن زمني؛ لا تكتبها كحركة بشهور. استبعد أي أداة مانعة للتخفيض: إذا كان أثرها للسهم أعلى من الربحية قبلها فاكتب كميتها صفرًا. الأشهر تقريب؛ استخدم الأيام للدقة.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0" customWidth="1" min="3" max="3"/>
    <col width="14" customWidth="1" min="4" max="4"/>
  </cols>
  <sheetData>
    <row r="1" ht="30" customHeight="1">
      <c r="A1" s="15" t="inlineStr">
        <is>
          <t>ربحية السهم - 2025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الربح الخاص بالمساهمين</t>
        </is>
      </c>
      <c r="B3" s="19" t="n">
        <v>8500000</v>
      </c>
      <c r="C3" s="18" t="inlineStr">
        <is>
          <t>توزيعات ممتازة</t>
        </is>
      </c>
      <c r="D3" s="19" t="n">
        <v>300000</v>
      </c>
    </row>
    <row r="5" ht="36" customHeight="1">
      <c r="A5" s="20" t="inlineStr">
        <is>
          <t>الحركة</t>
        </is>
      </c>
      <c r="B5" s="20" t="inlineStr">
        <is>
          <t>الأسهم</t>
        </is>
      </c>
      <c r="C5" s="20" t="inlineStr">
        <is>
          <t>الشهور</t>
        </is>
      </c>
      <c r="D5" s="20" t="inlineStr">
        <is>
          <t>المتوسط المرجح</t>
        </is>
      </c>
    </row>
    <row r="6">
      <c r="A6" s="21" t="inlineStr">
        <is>
          <t>رصيد أول السنة</t>
        </is>
      </c>
      <c r="B6" s="19" t="n">
        <v>10000000</v>
      </c>
      <c r="C6" s="19" t="n">
        <v>12</v>
      </c>
      <c r="D6" s="22">
        <f>IF(A6="","",N(B6)*N(C6)/12)</f>
        <v/>
      </c>
    </row>
    <row r="7">
      <c r="A7" s="21" t="inlineStr">
        <is>
          <t>إصدار نقدي 1 أبريل</t>
        </is>
      </c>
      <c r="B7" s="19" t="n">
        <v>2000000</v>
      </c>
      <c r="C7" s="19" t="n">
        <v>9</v>
      </c>
      <c r="D7" s="22">
        <f>IF(A7="","",N(B7)*N(C7)/12)</f>
        <v/>
      </c>
    </row>
    <row r="8">
      <c r="A8" s="21" t="inlineStr">
        <is>
          <t>شراء أسهم خزينة 1 أكتوبر</t>
        </is>
      </c>
      <c r="B8" s="19" t="n">
        <v>-500000</v>
      </c>
      <c r="C8" s="19" t="n">
        <v>3</v>
      </c>
      <c r="D8" s="22">
        <f>IF(A8="","",N(B8)*N(C8)/12)</f>
        <v/>
      </c>
    </row>
    <row r="9">
      <c r="A9" s="21" t="n"/>
      <c r="B9" s="19" t="n"/>
      <c r="C9" s="19" t="n"/>
      <c r="D9" s="22">
        <f>IF(A9="","",N(B9)*N(C9)/12)</f>
        <v/>
      </c>
    </row>
    <row r="10">
      <c r="A10" s="21" t="n"/>
      <c r="B10" s="19" t="n"/>
      <c r="C10" s="19" t="n"/>
      <c r="D10" s="22">
        <f>IF(A10="","",N(B10)*N(C10)/12)</f>
        <v/>
      </c>
    </row>
    <row r="11">
      <c r="A11" s="21" t="n"/>
      <c r="B11" s="19" t="n"/>
      <c r="C11" s="19" t="n"/>
      <c r="D11" s="22">
        <f>IF(A11="","",N(B11)*N(C11)/12)</f>
        <v/>
      </c>
    </row>
    <row r="12">
      <c r="A12" s="21" t="n"/>
      <c r="B12" s="19" t="n"/>
      <c r="C12" s="19" t="n"/>
      <c r="D12" s="22">
        <f>IF(A12="","",N(B12)*N(C12)/12)</f>
        <v/>
      </c>
    </row>
    <row r="13">
      <c r="A13" s="21" t="n"/>
      <c r="B13" s="19" t="n"/>
      <c r="C13" s="19" t="n"/>
      <c r="D13" s="22">
        <f>IF(A13="","",N(B13)*N(C13)/12)</f>
        <v/>
      </c>
    </row>
    <row r="14">
      <c r="A14" s="21" t="n"/>
      <c r="B14" s="19" t="n"/>
      <c r="C14" s="19" t="n"/>
      <c r="D14" s="22">
        <f>IF(A14="","",N(B14)*N(C14)/12)</f>
        <v/>
      </c>
    </row>
    <row r="15">
      <c r="A15" s="21" t="n"/>
      <c r="B15" s="19" t="n"/>
      <c r="C15" s="19" t="n"/>
      <c r="D15" s="22">
        <f>IF(A15="","",N(B15)*N(C15)/12)</f>
        <v/>
      </c>
    </row>
    <row r="16">
      <c r="A16" s="21" t="n"/>
      <c r="B16" s="19" t="n"/>
      <c r="C16" s="19" t="n"/>
      <c r="D16" s="22">
        <f>IF(A16="","",N(B16)*N(C16)/12)</f>
        <v/>
      </c>
    </row>
    <row r="17">
      <c r="A17" s="21" t="n"/>
      <c r="B17" s="19" t="n"/>
      <c r="C17" s="19" t="n"/>
      <c r="D17" s="22">
        <f>IF(A17="","",N(B17)*N(C17)/12)</f>
        <v/>
      </c>
    </row>
    <row r="18">
      <c r="A18" s="23" t="inlineStr">
        <is>
          <t>الإجمالي</t>
        </is>
      </c>
      <c r="B18" s="24">
        <f>SUM(B6:B17)</f>
        <v/>
      </c>
      <c r="C18" s="25" t="n"/>
      <c r="D18" s="24">
        <f>SUM(D6:D17)</f>
        <v/>
      </c>
    </row>
    <row r="20">
      <c r="A20" s="18" t="inlineStr">
        <is>
          <t>عدد خيارات الأسهم</t>
        </is>
      </c>
      <c r="B20" s="19" t="n">
        <v>1000000</v>
      </c>
    </row>
    <row r="21">
      <c r="A21" s="18" t="inlineStr">
        <is>
          <t>سعر الممارسة</t>
        </is>
      </c>
      <c r="B21" s="19" t="n">
        <v>12</v>
      </c>
    </row>
    <row r="22">
      <c r="A22" s="18" t="inlineStr">
        <is>
          <t>متوسط سعر السوق</t>
        </is>
      </c>
      <c r="B22" s="19" t="n">
        <v>20</v>
      </c>
    </row>
    <row r="23">
      <c r="A23" s="18" t="inlineStr">
        <is>
          <t>أسهم من السندات القابلة للتحويل</t>
        </is>
      </c>
      <c r="B23" s="19" t="n">
        <v>1000000</v>
      </c>
    </row>
    <row r="24">
      <c r="A24" s="18" t="inlineStr">
        <is>
          <t>فائدة موفرة بعد الضريبة</t>
        </is>
      </c>
      <c r="B24" s="19" t="n">
        <v>180000</v>
      </c>
    </row>
    <row r="25">
      <c r="A25" s="26" t="inlineStr">
        <is>
          <t>ربح السهم العادي</t>
        </is>
      </c>
      <c r="B25" s="22">
        <f>B3-D3</f>
        <v/>
      </c>
    </row>
    <row r="26">
      <c r="A26" s="18" t="inlineStr">
        <is>
          <t>ربحية السهم الأساسية</t>
        </is>
      </c>
      <c r="B26" s="27">
        <f>IF(D18=0,"",B25/D18)</f>
        <v/>
      </c>
    </row>
    <row r="27">
      <c r="A27" s="26" t="inlineStr">
        <is>
          <t>أسهم الخيارات الإضافية</t>
        </is>
      </c>
      <c r="B27" s="22">
        <f>IF(OR(B22=0,B22&lt;=B21),0,B20*(1-B21/B22))</f>
        <v/>
      </c>
    </row>
    <row r="28">
      <c r="A28" s="26" t="inlineStr">
        <is>
          <t>الأسهم المخفضة</t>
        </is>
      </c>
      <c r="B28" s="22">
        <f>D18+B27+B23</f>
        <v/>
      </c>
    </row>
    <row r="29">
      <c r="A29" s="26" t="inlineStr">
        <is>
          <t>الربح المعدل</t>
        </is>
      </c>
      <c r="B29" s="22">
        <f>B25+B24</f>
        <v/>
      </c>
    </row>
    <row r="30">
      <c r="A30" s="18" t="inlineStr">
        <is>
          <t>ربحية السهم المخفضة</t>
        </is>
      </c>
      <c r="B30" s="27">
        <f>IF(B28=0,"",B29/B28)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