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إيضاح" sheetId="3" state="visible" r:id="rId3"/>
  </sheets>
  <definedNames>
    <definedName name="_xlnm.Print_Area" localSheetId="2">'الإيضاح'!$A$1:$L$24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إيضاح حركة الأصول الثابتة IAS 16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لإعداد إيضاح الأصول الثابتة: لكل فئة التكلفة أول المدة والإضافات والاستبعادات والتحويلات، ومجمع الإهلاك وإهلاك السنة ومجمع المستبعد، فيحسب الأرصدة الختامية وصافي القيمة، ويفحص صفرية التحويلات ومطابقة الإهلاك وأرباح الاستبعاد.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انقل أرصدة كل فئة وحركتها من سجل الأصول، واكتب متحصلات البيع وإهلاك دفتر الأستاذ.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مجموع التحويلات يجب أن يساوي صفرًا. الأراضي لا تهلك. راجع مؤشرات الاضمحلال وفق IAS 36 وتقديرات العمر الإنتاجي سنويًا. أضف عمودًا لإعادة التقييم إذا كنت تطبق نموذجها.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0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5" t="inlineStr">
        <is>
          <t>حركة الأصول الثابتة - 2025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الفئة</t>
        </is>
      </c>
      <c r="B4" s="18" t="inlineStr">
        <is>
          <t>تكلفة أول المدة</t>
        </is>
      </c>
      <c r="C4" s="18" t="inlineStr">
        <is>
          <t>إضافات</t>
        </is>
      </c>
      <c r="D4" s="18" t="inlineStr">
        <is>
          <t>استبعادات</t>
        </is>
      </c>
      <c r="E4" s="18" t="inlineStr">
        <is>
          <t>تحويلات</t>
        </is>
      </c>
      <c r="F4" s="18" t="inlineStr">
        <is>
          <t>تكلفة آخر المدة</t>
        </is>
      </c>
      <c r="G4" s="18" t="inlineStr">
        <is>
          <t>مجمع أول المدة</t>
        </is>
      </c>
      <c r="H4" s="18" t="inlineStr">
        <is>
          <t>إهلاك السنة</t>
        </is>
      </c>
      <c r="I4" s="18" t="inlineStr">
        <is>
          <t>مجمع المستبعد</t>
        </is>
      </c>
      <c r="J4" s="18" t="inlineStr">
        <is>
          <t>مجمع آخر المدة</t>
        </is>
      </c>
      <c r="K4" s="18" t="inlineStr">
        <is>
          <t>صافي آخر المدة</t>
        </is>
      </c>
      <c r="L4" s="18" t="inlineStr">
        <is>
          <t>صافي أول المدة</t>
        </is>
      </c>
    </row>
    <row r="5">
      <c r="A5" s="19" t="inlineStr">
        <is>
          <t>أراض</t>
        </is>
      </c>
      <c r="B5" s="20" t="n">
        <v>5000000</v>
      </c>
      <c r="C5" s="20" t="n">
        <v>0</v>
      </c>
      <c r="D5" s="20" t="n">
        <v>0</v>
      </c>
      <c r="E5" s="20" t="n">
        <v>0</v>
      </c>
      <c r="F5" s="21">
        <f>IF(A5="","",N(B5)+N(C5)-N(D5)+N(E5))</f>
        <v/>
      </c>
      <c r="G5" s="20" t="n">
        <v>0</v>
      </c>
      <c r="H5" s="20" t="n">
        <v>0</v>
      </c>
      <c r="I5" s="20" t="n">
        <v>0</v>
      </c>
      <c r="J5" s="21">
        <f>IF(A5="","",N(G5)+N(H5)-N(I5))</f>
        <v/>
      </c>
      <c r="K5" s="21">
        <f>IF(A5="","",F5-J5)</f>
        <v/>
      </c>
      <c r="L5" s="21">
        <f>IF(A5="","",N(B5)-N(G5))</f>
        <v/>
      </c>
    </row>
    <row r="6">
      <c r="A6" s="19" t="inlineStr">
        <is>
          <t>مبان</t>
        </is>
      </c>
      <c r="B6" s="20" t="n">
        <v>12000000</v>
      </c>
      <c r="C6" s="20" t="n">
        <v>800000</v>
      </c>
      <c r="D6" s="20" t="n">
        <v>0</v>
      </c>
      <c r="E6" s="20" t="n">
        <v>400000</v>
      </c>
      <c r="F6" s="21">
        <f>IF(A6="","",N(B6)+N(C6)-N(D6)+N(E6))</f>
        <v/>
      </c>
      <c r="G6" s="20" t="n">
        <v>2400000</v>
      </c>
      <c r="H6" s="20" t="n">
        <v>480000</v>
      </c>
      <c r="I6" s="20" t="n">
        <v>0</v>
      </c>
      <c r="J6" s="21">
        <f>IF(A6="","",N(G6)+N(H6)-N(I6))</f>
        <v/>
      </c>
      <c r="K6" s="21">
        <f>IF(A6="","",F6-J6)</f>
        <v/>
      </c>
      <c r="L6" s="21">
        <f>IF(A6="","",N(B6)-N(G6))</f>
        <v/>
      </c>
    </row>
    <row r="7">
      <c r="A7" s="19" t="inlineStr">
        <is>
          <t>آلات ومعدات</t>
        </is>
      </c>
      <c r="B7" s="20" t="n">
        <v>9500000</v>
      </c>
      <c r="C7" s="20" t="n">
        <v>1500000</v>
      </c>
      <c r="D7" s="20" t="n">
        <v>600000</v>
      </c>
      <c r="E7" s="20" t="n">
        <v>0</v>
      </c>
      <c r="F7" s="21">
        <f>IF(A7="","",N(B7)+N(C7)-N(D7)+N(E7))</f>
        <v/>
      </c>
      <c r="G7" s="20" t="n">
        <v>3800000</v>
      </c>
      <c r="H7" s="20" t="n">
        <v>950000</v>
      </c>
      <c r="I7" s="20" t="n">
        <v>420000</v>
      </c>
      <c r="J7" s="21">
        <f>IF(A7="","",N(G7)+N(H7)-N(I7))</f>
        <v/>
      </c>
      <c r="K7" s="21">
        <f>IF(A7="","",F7-J7)</f>
        <v/>
      </c>
      <c r="L7" s="21">
        <f>IF(A7="","",N(B7)-N(G7))</f>
        <v/>
      </c>
    </row>
    <row r="8">
      <c r="A8" s="19" t="inlineStr">
        <is>
          <t>سيارات</t>
        </is>
      </c>
      <c r="B8" s="20" t="n">
        <v>2200000</v>
      </c>
      <c r="C8" s="20" t="n">
        <v>450000</v>
      </c>
      <c r="D8" s="20" t="n">
        <v>300000</v>
      </c>
      <c r="E8" s="20" t="n">
        <v>0</v>
      </c>
      <c r="F8" s="21">
        <f>IF(A8="","",N(B8)+N(C8)-N(D8)+N(E8))</f>
        <v/>
      </c>
      <c r="G8" s="20" t="n">
        <v>1100000</v>
      </c>
      <c r="H8" s="20" t="n">
        <v>440000</v>
      </c>
      <c r="I8" s="20" t="n">
        <v>240000</v>
      </c>
      <c r="J8" s="21">
        <f>IF(A8="","",N(G8)+N(H8)-N(I8))</f>
        <v/>
      </c>
      <c r="K8" s="21">
        <f>IF(A8="","",F8-J8)</f>
        <v/>
      </c>
      <c r="L8" s="21">
        <f>IF(A8="","",N(B8)-N(G8))</f>
        <v/>
      </c>
    </row>
    <row r="9">
      <c r="A9" s="19" t="inlineStr">
        <is>
          <t>أثاث وحاسبات</t>
        </is>
      </c>
      <c r="B9" s="20" t="n">
        <v>900000</v>
      </c>
      <c r="C9" s="20" t="n">
        <v>180000</v>
      </c>
      <c r="D9" s="20" t="n">
        <v>50000</v>
      </c>
      <c r="E9" s="20" t="n">
        <v>0</v>
      </c>
      <c r="F9" s="21">
        <f>IF(A9="","",N(B9)+N(C9)-N(D9)+N(E9))</f>
        <v/>
      </c>
      <c r="G9" s="20" t="n">
        <v>420000</v>
      </c>
      <c r="H9" s="20" t="n">
        <v>180000</v>
      </c>
      <c r="I9" s="20" t="n">
        <v>45000</v>
      </c>
      <c r="J9" s="21">
        <f>IF(A9="","",N(G9)+N(H9)-N(I9))</f>
        <v/>
      </c>
      <c r="K9" s="21">
        <f>IF(A9="","",F9-J9)</f>
        <v/>
      </c>
      <c r="L9" s="21">
        <f>IF(A9="","",N(B9)-N(G9))</f>
        <v/>
      </c>
    </row>
    <row r="10">
      <c r="A10" s="19" t="inlineStr">
        <is>
          <t>مشروعات تحت التنفيذ</t>
        </is>
      </c>
      <c r="B10" s="20" t="n">
        <v>400000</v>
      </c>
      <c r="C10" s="20" t="n">
        <v>650000</v>
      </c>
      <c r="D10" s="20" t="n">
        <v>0</v>
      </c>
      <c r="E10" s="20" t="n">
        <v>-400000</v>
      </c>
      <c r="F10" s="21">
        <f>IF(A10="","",N(B10)+N(C10)-N(D10)+N(E10))</f>
        <v/>
      </c>
      <c r="G10" s="20" t="n">
        <v>0</v>
      </c>
      <c r="H10" s="20" t="n">
        <v>0</v>
      </c>
      <c r="I10" s="20" t="n">
        <v>0</v>
      </c>
      <c r="J10" s="21">
        <f>IF(A10="","",N(G10)+N(H10)-N(I10))</f>
        <v/>
      </c>
      <c r="K10" s="21">
        <f>IF(A10="","",F10-J10)</f>
        <v/>
      </c>
      <c r="L10" s="21">
        <f>IF(A10="","",N(B10)-N(G10))</f>
        <v/>
      </c>
    </row>
    <row r="11">
      <c r="A11" s="19" t="n"/>
      <c r="B11" s="20" t="n"/>
      <c r="C11" s="20" t="n"/>
      <c r="D11" s="20" t="n"/>
      <c r="E11" s="20" t="n"/>
      <c r="F11" s="21">
        <f>IF(A11="","",N(B11)+N(C11)-N(D11)+N(E11))</f>
        <v/>
      </c>
      <c r="G11" s="20" t="n"/>
      <c r="H11" s="20" t="n"/>
      <c r="I11" s="20" t="n"/>
      <c r="J11" s="21">
        <f>IF(A11="","",N(G11)+N(H11)-N(I11))</f>
        <v/>
      </c>
      <c r="K11" s="21">
        <f>IF(A11="","",F11-J11)</f>
        <v/>
      </c>
      <c r="L11" s="21">
        <f>IF(A11="","",N(B11)-N(G11))</f>
        <v/>
      </c>
    </row>
    <row r="12">
      <c r="A12" s="19" t="n"/>
      <c r="B12" s="20" t="n"/>
      <c r="C12" s="20" t="n"/>
      <c r="D12" s="20" t="n"/>
      <c r="E12" s="20" t="n"/>
      <c r="F12" s="21">
        <f>IF(A12="","",N(B12)+N(C12)-N(D12)+N(E12))</f>
        <v/>
      </c>
      <c r="G12" s="20" t="n"/>
      <c r="H12" s="20" t="n"/>
      <c r="I12" s="20" t="n"/>
      <c r="J12" s="21">
        <f>IF(A12="","",N(G12)+N(H12)-N(I12))</f>
        <v/>
      </c>
      <c r="K12" s="21">
        <f>IF(A12="","",F12-J12)</f>
        <v/>
      </c>
      <c r="L12" s="21">
        <f>IF(A12="","",N(B12)-N(G12))</f>
        <v/>
      </c>
    </row>
    <row r="13">
      <c r="A13" s="19" t="n"/>
      <c r="B13" s="20" t="n"/>
      <c r="C13" s="20" t="n"/>
      <c r="D13" s="20" t="n"/>
      <c r="E13" s="20" t="n"/>
      <c r="F13" s="21">
        <f>IF(A13="","",N(B13)+N(C13)-N(D13)+N(E13))</f>
        <v/>
      </c>
      <c r="G13" s="20" t="n"/>
      <c r="H13" s="20" t="n"/>
      <c r="I13" s="20" t="n"/>
      <c r="J13" s="21">
        <f>IF(A13="","",N(G13)+N(H13)-N(I13))</f>
        <v/>
      </c>
      <c r="K13" s="21">
        <f>IF(A13="","",F13-J13)</f>
        <v/>
      </c>
      <c r="L13" s="21">
        <f>IF(A13="","",N(B13)-N(G13))</f>
        <v/>
      </c>
    </row>
    <row r="14">
      <c r="A14" s="19" t="n"/>
      <c r="B14" s="20" t="n"/>
      <c r="C14" s="20" t="n"/>
      <c r="D14" s="20" t="n"/>
      <c r="E14" s="20" t="n"/>
      <c r="F14" s="21">
        <f>IF(A14="","",N(B14)+N(C14)-N(D14)+N(E14))</f>
        <v/>
      </c>
      <c r="G14" s="20" t="n"/>
      <c r="H14" s="20" t="n"/>
      <c r="I14" s="20" t="n"/>
      <c r="J14" s="21">
        <f>IF(A14="","",N(G14)+N(H14)-N(I14))</f>
        <v/>
      </c>
      <c r="K14" s="21">
        <f>IF(A14="","",F14-J14)</f>
        <v/>
      </c>
      <c r="L14" s="21">
        <f>IF(A14="","",N(B14)-N(G14))</f>
        <v/>
      </c>
    </row>
    <row r="15">
      <c r="A15" s="19" t="n"/>
      <c r="B15" s="20" t="n"/>
      <c r="C15" s="20" t="n"/>
      <c r="D15" s="20" t="n"/>
      <c r="E15" s="20" t="n"/>
      <c r="F15" s="21">
        <f>IF(A15="","",N(B15)+N(C15)-N(D15)+N(E15))</f>
        <v/>
      </c>
      <c r="G15" s="20" t="n"/>
      <c r="H15" s="20" t="n"/>
      <c r="I15" s="20" t="n"/>
      <c r="J15" s="21">
        <f>IF(A15="","",N(G15)+N(H15)-N(I15))</f>
        <v/>
      </c>
      <c r="K15" s="21">
        <f>IF(A15="","",F15-J15)</f>
        <v/>
      </c>
      <c r="L15" s="21">
        <f>IF(A15="","",N(B15)-N(G15))</f>
        <v/>
      </c>
    </row>
    <row r="16">
      <c r="A16" s="19" t="n"/>
      <c r="B16" s="20" t="n"/>
      <c r="C16" s="20" t="n"/>
      <c r="D16" s="20" t="n"/>
      <c r="E16" s="20" t="n"/>
      <c r="F16" s="21">
        <f>IF(A16="","",N(B16)+N(C16)-N(D16)+N(E16))</f>
        <v/>
      </c>
      <c r="G16" s="20" t="n"/>
      <c r="H16" s="20" t="n"/>
      <c r="I16" s="20" t="n"/>
      <c r="J16" s="21">
        <f>IF(A16="","",N(G16)+N(H16)-N(I16))</f>
        <v/>
      </c>
      <c r="K16" s="21">
        <f>IF(A16="","",F16-J16)</f>
        <v/>
      </c>
      <c r="L16" s="21">
        <f>IF(A16="","",N(B16)-N(G16))</f>
        <v/>
      </c>
    </row>
    <row r="17">
      <c r="A17" s="22" t="inlineStr">
        <is>
          <t>الإجمالي</t>
        </is>
      </c>
      <c r="B17" s="23">
        <f>SUM(B5:B16)</f>
        <v/>
      </c>
      <c r="C17" s="23">
        <f>SUM(C5:C16)</f>
        <v/>
      </c>
      <c r="D17" s="23">
        <f>SUM(D5:D16)</f>
        <v/>
      </c>
      <c r="E17" s="23">
        <f>SUM(E5:E16)</f>
        <v/>
      </c>
      <c r="F17" s="23">
        <f>SUM(F5:F16)</f>
        <v/>
      </c>
      <c r="G17" s="23">
        <f>SUM(G5:G16)</f>
        <v/>
      </c>
      <c r="H17" s="23">
        <f>SUM(H5:H16)</f>
        <v/>
      </c>
      <c r="I17" s="23">
        <f>SUM(I5:I16)</f>
        <v/>
      </c>
      <c r="J17" s="23">
        <f>SUM(J5:J16)</f>
        <v/>
      </c>
      <c r="K17" s="23">
        <f>SUM(K5:K16)</f>
        <v/>
      </c>
      <c r="L17" s="23">
        <f>SUM(L5:L16)</f>
        <v/>
      </c>
    </row>
    <row r="19">
      <c r="A19" s="24" t="inlineStr">
        <is>
          <t>مجموع التحويلات</t>
        </is>
      </c>
      <c r="B19" s="21">
        <f>E17</f>
        <v/>
      </c>
    </row>
    <row r="20">
      <c r="A20" s="25" t="inlineStr">
        <is>
          <t>متحصلات الاستبعاد</t>
        </is>
      </c>
      <c r="B20" s="20" t="n">
        <v>350000</v>
      </c>
    </row>
    <row r="21">
      <c r="A21" s="24" t="inlineStr">
        <is>
          <t>القيمة الدفترية للمستبعد</t>
        </is>
      </c>
      <c r="B21" s="21">
        <f>D17-I17</f>
        <v/>
      </c>
    </row>
    <row r="22">
      <c r="A22" s="25" t="inlineStr">
        <is>
          <t>ربح الاستبعاد</t>
        </is>
      </c>
      <c r="B22" s="26">
        <f>B20-B21</f>
        <v/>
      </c>
    </row>
    <row r="23">
      <c r="A23" s="25" t="inlineStr">
        <is>
          <t>إهلاك دفتر الأستاذ</t>
        </is>
      </c>
      <c r="B23" s="20" t="n">
        <v>2050000</v>
      </c>
    </row>
    <row r="24">
      <c r="A24" s="24" t="inlineStr">
        <is>
          <t>فرق الإهلاك</t>
        </is>
      </c>
      <c r="B24" s="21">
        <f>H17-B23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2026-11-02T09:45:51Z</dcterms:created>
  <dcterms:modified xmlns:dcterms="http://purl.org/dc/terms/" xmlns:xsi="http://www.w3.org/2001/XMLSchema-instance" xsi:type="dcterms:W3CDTF">2026-11-02T09:45:51Z</dcterms:modified>
</cp:coreProperties>
</file>