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عن المجلة" sheetId="1" state="visible" r:id="rId1"/>
    <sheet xmlns:r="http://schemas.openxmlformats.org/officeDocument/2006/relationships" name="تعليمات" sheetId="2" state="visible" r:id="rId2"/>
    <sheet xmlns:r="http://schemas.openxmlformats.org/officeDocument/2006/relationships" name="القطاعات" sheetId="3" state="visible" r:id="rId3"/>
  </sheets>
  <definedNames>
    <definedName name="_xlnm.Print_Area" localSheetId="2">'القطاعات'!$A$1:$J$19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;[Red]-#,##0"/>
    <numFmt numFmtId="165" formatCode="0.0%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24"/>
    </font>
    <font>
      <name val="Arial"/>
      <b val="1"/>
      <color rgb="00B08D57"/>
      <sz val="14"/>
    </font>
    <font>
      <name val="Arial"/>
      <b val="1"/>
      <color rgb="0014213D"/>
      <sz val="14"/>
    </font>
    <font>
      <name val="Arial"/>
      <color rgb="00000000"/>
      <sz val="12"/>
    </font>
    <font>
      <name val="Arial"/>
      <color rgb="000563C1"/>
      <sz val="12"/>
    </font>
    <font>
      <name val="Arial"/>
      <i val="1"/>
      <color rgb="00595959"/>
      <sz val="11"/>
    </font>
    <font>
      <name val="Arial"/>
      <b val="1"/>
      <color rgb="00FFFFFF"/>
      <sz val="18"/>
    </font>
    <font>
      <name val="Arial"/>
      <b val="1"/>
      <color rgb="0014213D"/>
      <sz val="13"/>
    </font>
    <font>
      <name val="Arial"/>
      <b val="1"/>
      <color rgb="00B08D57"/>
      <sz val="11"/>
    </font>
    <font>
      <name val="Arial"/>
      <color rgb="00000000"/>
      <sz val="11"/>
    </font>
    <font>
      <name val="Arial"/>
      <i val="1"/>
      <color rgb="00595959"/>
      <sz val="10"/>
    </font>
    <font>
      <name val="Arial"/>
      <color rgb="000563C1"/>
      <sz val="10"/>
    </font>
    <font>
      <name val="Arial"/>
      <b val="1"/>
      <color rgb="0014213D"/>
      <sz val="16"/>
    </font>
    <font>
      <name val="Arial"/>
      <b val="1"/>
      <color rgb="00FFFFFF"/>
      <sz val="11"/>
    </font>
    <font>
      <name val="Arial"/>
      <b val="1"/>
      <color rgb="00000000"/>
      <sz val="11"/>
    </font>
    <font>
      <name val="Arial"/>
      <b val="1"/>
      <color rgb="0014213D"/>
      <sz val="11"/>
    </font>
  </fonts>
  <fills count="6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B08D57"/>
      </patternFill>
    </fill>
    <fill>
      <patternFill patternType="solid">
        <fgColor rgb="00FFF2CC"/>
      </patternFill>
    </fill>
    <fill>
      <patternFill patternType="solid">
        <fgColor rgb="00F3F4F7"/>
      </patternFill>
    </fill>
  </fills>
  <borders count="4">
    <border>
      <left/>
      <right/>
      <top/>
      <bottom/>
      <diagonal/>
    </border>
    <border>
      <bottom style="medium">
        <color rgb="00B08D57"/>
      </bottom>
    </border>
    <border>
      <left style="thin">
        <color rgb="00C9CDD4"/>
      </left>
      <right style="thin">
        <color rgb="00C9CDD4"/>
      </right>
      <top style="thin">
        <color rgb="00C9CDD4"/>
      </top>
      <bottom style="thin">
        <color rgb="00C9CDD4"/>
      </bottom>
    </border>
    <border>
      <left style="thin">
        <color rgb="00C9CDD4"/>
      </left>
      <right style="thin">
        <color rgb="00C9CDD4"/>
      </right>
      <top style="medium">
        <color rgb="00B08D57"/>
      </top>
      <bottom style="thin">
        <color rgb="00C9CDD4"/>
      </bottom>
    </border>
  </borders>
  <cellStyleXfs count="1">
    <xf numFmtId="0" fontId="0" fillId="0" borderId="0"/>
  </cellStyleXfs>
  <cellXfs count="30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center" wrapText="1"/>
    </xf>
    <xf numFmtId="0" fontId="3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right" vertical="center" wrapText="1"/>
    </xf>
    <xf numFmtId="0" fontId="6" fillId="0" borderId="0" applyAlignment="1" pivotButton="0" quotePrefix="0" xfId="0">
      <alignment horizontal="right" vertical="center" wrapText="1"/>
    </xf>
    <xf numFmtId="0" fontId="7" fillId="2" borderId="0" applyAlignment="1" pivotButton="0" quotePrefix="0" xfId="0">
      <alignment horizontal="center" vertical="center"/>
    </xf>
    <xf numFmtId="0" fontId="0" fillId="3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applyAlignment="1" pivotButton="0" quotePrefix="0" xfId="0">
      <alignment horizontal="right" vertical="top" wrapText="1"/>
    </xf>
    <xf numFmtId="0" fontId="11" fillId="0" borderId="0" applyAlignment="1" pivotButton="0" quotePrefix="0" xfId="0">
      <alignment wrapText="1"/>
    </xf>
    <xf numFmtId="0" fontId="12" fillId="0" borderId="0" pivotButton="0" quotePrefix="0" xfId="0"/>
    <xf numFmtId="0" fontId="1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1" fillId="0" borderId="0" applyAlignment="1" pivotButton="0" quotePrefix="0" xfId="0">
      <alignment horizontal="right" vertical="center" wrapText="1"/>
    </xf>
    <xf numFmtId="0" fontId="14" fillId="2" borderId="2" applyAlignment="1" pivotButton="0" quotePrefix="0" xfId="0">
      <alignment horizontal="center" vertical="center" wrapText="1"/>
    </xf>
    <xf numFmtId="0" fontId="10" fillId="4" borderId="2" applyAlignment="1" applyProtection="1" pivotButton="0" quotePrefix="0" xfId="0">
      <alignment horizontal="right" vertical="center"/>
      <protection locked="0" hidden="0"/>
    </xf>
    <xf numFmtId="164" fontId="10" fillId="4" borderId="2" applyAlignment="1" applyProtection="1" pivotButton="0" quotePrefix="0" xfId="0">
      <alignment horizontal="center" vertical="center"/>
      <protection locked="0" hidden="0"/>
    </xf>
    <xf numFmtId="164" fontId="10" fillId="0" borderId="2" applyAlignment="1" pivotButton="0" quotePrefix="0" xfId="0">
      <alignment horizontal="center" vertical="center"/>
    </xf>
    <xf numFmtId="0" fontId="10" fillId="0" borderId="2" applyAlignment="1" pivotButton="0" quotePrefix="0" xfId="0">
      <alignment horizontal="center" vertical="center"/>
    </xf>
    <xf numFmtId="0" fontId="16" fillId="5" borderId="3" applyAlignment="1" pivotButton="0" quotePrefix="0" xfId="0">
      <alignment horizontal="right" vertical="center" wrapText="1"/>
    </xf>
    <xf numFmtId="164" fontId="16" fillId="5" borderId="3" applyAlignment="1" pivotButton="0" quotePrefix="0" xfId="0">
      <alignment horizontal="center" vertical="center"/>
    </xf>
    <xf numFmtId="0" fontId="16" fillId="5" borderId="3" pivotButton="0" quotePrefix="0" xfId="0"/>
    <xf numFmtId="0" fontId="10" fillId="0" borderId="2" applyAlignment="1" pivotButton="0" quotePrefix="0" xfId="0">
      <alignment horizontal="right" vertical="center" wrapText="1"/>
    </xf>
    <xf numFmtId="0" fontId="15" fillId="0" borderId="2" applyAlignment="1" pivotButton="0" quotePrefix="0" xfId="0">
      <alignment horizontal="right" vertical="center" wrapText="1"/>
    </xf>
    <xf numFmtId="165" fontId="14" fillId="3" borderId="2" applyAlignment="1" pivotButton="0" quotePrefix="0" xfId="0">
      <alignment horizontal="center" vertical="center"/>
    </xf>
    <xf numFmtId="164" fontId="14" fillId="3" borderId="2" applyAlignment="1" pivotButton="0" quotePrefix="0" xfId="0">
      <alignment horizontal="center" vertical="center"/>
    </xf>
  </cellXfs>
  <cellStyles count="1">
    <cellStyle name="Normal" xfId="0" builtinId="0" hidden="0"/>
  </cellStyles>
  <dxfs count="1">
    <dxf>
      <font>
        <name val="Arial"/>
        <b val="1"/>
        <color rgb="00274E13"/>
      </font>
      <fill>
        <patternFill patternType="solid">
          <fgColor rgb="00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am-web.com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rightToLeft="1" workbookViewId="0">
      <selection activeCell="A1" sqref="A1"/>
    </sheetView>
  </sheetViews>
  <sheetFormatPr baseColWidth="8" defaultRowHeight="15"/>
  <cols>
    <col width="100" customWidth="1" min="1" max="1"/>
  </cols>
  <sheetData>
    <row r="1" ht="40" customHeight="1">
      <c r="A1" s="1" t="inlineStr">
        <is>
          <t>مجلة المحاسب العربي</t>
        </is>
      </c>
    </row>
    <row r="2" ht="22" customHeight="1">
      <c r="A2" s="2" t="inlineStr">
        <is>
          <t>www.aam-web.com</t>
        </is>
      </c>
    </row>
    <row r="3" ht="8" customHeight="1">
      <c r="A3" s="3" t="n"/>
    </row>
    <row r="4" ht="22" customHeight="1">
      <c r="A4" s="4" t="inlineStr">
        <is>
          <t>من نحن</t>
        </is>
      </c>
    </row>
    <row r="5" ht="36" customHeight="1">
      <c r="A5" s="5" t="inlineStr">
        <is>
          <t>مجلة المحاسب العربي موقع عربي متخصص في المحاسبة والمالية، يقدّم للمحاسبين وأصحاب الأعمال مقالات وشروحًا للمعايير، وقوالب إكسيل وأدوات مالية مجانية.</t>
        </is>
      </c>
    </row>
    <row r="6" ht="8" customHeight="1">
      <c r="A6" s="3" t="n"/>
    </row>
    <row r="7" ht="22" customHeight="1">
      <c r="A7" s="4" t="inlineStr">
        <is>
          <t>ماذا تجد على الموقع</t>
        </is>
      </c>
    </row>
    <row r="8" ht="20" customHeight="1">
      <c r="A8" s="6" t="inlineStr">
        <is>
          <t>•  قوالب إكسيل جاهزة للتحميل المجاني: https://www.aam-web.com/templates</t>
        </is>
      </c>
    </row>
    <row r="9" ht="20" customHeight="1">
      <c r="A9" s="6" t="inlineStr">
        <is>
          <t>•  أدوات مالية مجانية: الزكاة، ضريبة القيمة المضافة، الإهلاك، القروض: https://www.aam-web.com/tools</t>
        </is>
      </c>
    </row>
    <row r="10" ht="20" customHeight="1">
      <c r="A10" s="5" t="inlineStr">
        <is>
          <t>•  شروح المعايير الدولية والمصرية ومقالات المحاسبة العملية</t>
        </is>
      </c>
    </row>
    <row r="11" ht="8" customHeight="1">
      <c r="A11" s="3" t="n"/>
    </row>
    <row r="12" ht="20" customHeight="1">
      <c r="A12" s="7" t="inlineStr">
        <is>
          <t>هذا القالب مجاني للاستخدام في عملك. نرجو عدم إعادة بيعه أو نشره باسم آخر.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2"/>
  <sheetViews>
    <sheetView showGridLines="0" rightToLeft="1"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4" customHeight="1">
      <c r="A1" s="8" t="inlineStr">
        <is>
          <t>اختبارات القطاعات التشغيلية IFRS 8</t>
        </is>
      </c>
    </row>
    <row r="2" ht="4" customHeight="1">
      <c r="A2" s="9" t="n"/>
    </row>
    <row r="4" ht="22" customHeight="1">
      <c r="B4" s="10" t="inlineStr">
        <is>
          <t>فكرة القالب</t>
        </is>
      </c>
    </row>
    <row r="5" ht="50" customHeight="1">
      <c r="A5" s="11" t="inlineStr">
        <is>
          <t>•</t>
        </is>
      </c>
      <c r="B5" s="12" t="inlineStr">
        <is>
          <t>لتحديد القطاعات الواجب الإفصاح عنها: لكل قطاع الإيراد الخارجي والبيني والربح والأصول، فيطبق اختبارات 10% للإيراد والربح والأصول، ويفحص تغطية 75% من الإيراد الخارجي، ثم يطابق القطاعات مع المجمع.</t>
        </is>
      </c>
    </row>
    <row r="6" ht="22" customHeight="1">
      <c r="B6" s="10" t="inlineStr">
        <is>
          <t>خطوات الاستخدام</t>
        </is>
      </c>
    </row>
    <row r="7" ht="34" customHeight="1">
      <c r="A7" s="11" t="inlineStr">
        <is>
          <t>•</t>
        </is>
      </c>
      <c r="B7" s="12" t="inlineStr">
        <is>
          <t>اكتب القطاعات التي تراجعها الإدارة العليا (متخذ القرار التشغيلي) وأرقامها، والتكاليف غير الموزعة.</t>
        </is>
      </c>
    </row>
    <row r="8" ht="22" customHeight="1">
      <c r="B8" s="10" t="inlineStr">
        <is>
          <t>ملاحظات</t>
        </is>
      </c>
    </row>
    <row r="9" ht="50" customHeight="1">
      <c r="A9" s="11" t="inlineStr">
        <is>
          <t>•</t>
        </is>
      </c>
      <c r="B9" s="12" t="inlineStr">
        <is>
          <t>يبدأ التحديد من التقارير الداخلية التي يراجعها متخذ القرار، لا من هذه الاختبارات. يجوز تجميع قطاعات متشابهة بشروط. إذا قلت التغطية عن 75% أضف قطاعات حتى تكتمل. اختبار الربح يقارن بالأكبر بين مجموع أرباح الرابحة وخسائر الخاسرة.</t>
        </is>
      </c>
    </row>
    <row r="11" ht="30" customHeight="1">
      <c r="B11" s="13" t="inlineStr">
        <is>
          <t>الخلايا الصفراء للإدخال، وباقي الخلايا معادلات محمية حتى لا تُمسح بالخطأ. لإلغاء الحماية: مراجعة ← إلغاء حماية الورقة (بدون كلمة مرور).</t>
        </is>
      </c>
    </row>
    <row r="12">
      <c r="B12" s="14" t="inlineStr">
        <is>
          <t>قوالب أخرى مجانية: https://www.aam-web.com/templates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J19"/>
  <sheetViews>
    <sheetView showGridLines="0" rightToLeft="1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3" customWidth="1" min="2" max="2"/>
    <col width="11" customWidth="1" min="3" max="3"/>
    <col width="13" customWidth="1" min="4" max="4"/>
    <col width="12" customWidth="1" min="5" max="5"/>
    <col width="13" customWidth="1" min="6" max="6"/>
    <col width="8" customWidth="1" min="7" max="7"/>
    <col width="8" customWidth="1" min="8" max="8"/>
    <col width="8" customWidth="1" min="9" max="9"/>
    <col width="9" customWidth="1" min="10" max="10"/>
  </cols>
  <sheetData>
    <row r="1" ht="30" customHeight="1">
      <c r="A1" s="15" t="inlineStr">
        <is>
          <t>القطاعات التشغيلية - 2025</t>
        </is>
      </c>
      <c r="B1" s="16" t="n"/>
      <c r="C1" s="16" t="n"/>
      <c r="D1" s="16" t="n"/>
      <c r="E1" s="16" t="n"/>
      <c r="F1" s="16" t="n"/>
      <c r="G1" s="16" t="n"/>
      <c r="H1" s="16" t="n"/>
      <c r="I1" s="16" t="n"/>
      <c r="J1" s="16" t="n"/>
    </row>
    <row r="2" ht="30" customHeight="1">
      <c r="A2" s="17" t="inlineStr">
        <is>
          <t>الخلايا الصفراء للإدخال.</t>
        </is>
      </c>
    </row>
    <row r="4" ht="36" customHeight="1">
      <c r="A4" s="18" t="inlineStr">
        <is>
          <t>القطاع</t>
        </is>
      </c>
      <c r="B4" s="18" t="inlineStr">
        <is>
          <t>إيراد خارجي</t>
        </is>
      </c>
      <c r="C4" s="18" t="inlineStr">
        <is>
          <t>إيراد بيني</t>
        </is>
      </c>
      <c r="D4" s="18" t="inlineStr">
        <is>
          <t>إجمالي الإيراد</t>
        </is>
      </c>
      <c r="E4" s="18" t="inlineStr">
        <is>
          <t>الربح أو الخسارة</t>
        </is>
      </c>
      <c r="F4" s="18" t="inlineStr">
        <is>
          <t>الأصول</t>
        </is>
      </c>
      <c r="G4" s="18" t="inlineStr">
        <is>
          <t>10% إيراد</t>
        </is>
      </c>
      <c r="H4" s="18" t="inlineStr">
        <is>
          <t>10% ربح</t>
        </is>
      </c>
      <c r="I4" s="18" t="inlineStr">
        <is>
          <t>10% أصول</t>
        </is>
      </c>
      <c r="J4" s="18" t="inlineStr">
        <is>
          <t>إفصاح</t>
        </is>
      </c>
    </row>
    <row r="5">
      <c r="A5" s="19" t="inlineStr">
        <is>
          <t>مواد بناء</t>
        </is>
      </c>
      <c r="B5" s="20" t="n">
        <v>62000000</v>
      </c>
      <c r="C5" s="20" t="n">
        <v>4000000</v>
      </c>
      <c r="D5" s="21">
        <f>IF(A5="","",N(B5)+N(C5))</f>
        <v/>
      </c>
      <c r="E5" s="20" t="n">
        <v>9500000</v>
      </c>
      <c r="F5" s="20" t="n">
        <v>48000000</v>
      </c>
      <c r="G5" s="22">
        <f>IF(A5="","",IF(D5&gt;=0.1*$D$13,"نعم","لا"))</f>
        <v/>
      </c>
      <c r="H5" s="22">
        <f>IF(A5="","",IF(ABS(N(E5))&gt;=0.1*MAX(SUMIF($E$5:$E$12,"&gt;0"),-SUMIF($E$5:$E$12,"&lt;0")),"نعم","لا"))</f>
        <v/>
      </c>
      <c r="I5" s="22">
        <f>IF(A5="","",IF(N(F5)&gt;=0.1*$F$13,"نعم","لا"))</f>
        <v/>
      </c>
      <c r="J5" s="22">
        <f>IF(A5="","",IF(OR(G5="نعم",H5="نعم",I5="نعم"),"نعم","لا"))</f>
        <v/>
      </c>
    </row>
    <row r="6">
      <c r="A6" s="19" t="inlineStr">
        <is>
          <t>مقاولات</t>
        </is>
      </c>
      <c r="B6" s="20" t="n">
        <v>38000000</v>
      </c>
      <c r="C6" s="20" t="n">
        <v>0</v>
      </c>
      <c r="D6" s="21">
        <f>IF(A6="","",N(B6)+N(C6))</f>
        <v/>
      </c>
      <c r="E6" s="20" t="n">
        <v>5200000</v>
      </c>
      <c r="F6" s="20" t="n">
        <v>30000000</v>
      </c>
      <c r="G6" s="22">
        <f>IF(A6="","",IF(D6&gt;=0.1*$D$13,"نعم","لا"))</f>
        <v/>
      </c>
      <c r="H6" s="22">
        <f>IF(A6="","",IF(ABS(N(E6))&gt;=0.1*MAX(SUMIF($E$5:$E$12,"&gt;0"),-SUMIF($E$5:$E$12,"&lt;0")),"نعم","لا"))</f>
        <v/>
      </c>
      <c r="I6" s="22">
        <f>IF(A6="","",IF(N(F6)&gt;=0.1*$F$13,"نعم","لا"))</f>
        <v/>
      </c>
      <c r="J6" s="22">
        <f>IF(A6="","",IF(OR(G6="نعم",H6="نعم",I6="نعم"),"نعم","لا"))</f>
        <v/>
      </c>
    </row>
    <row r="7">
      <c r="A7" s="19" t="inlineStr">
        <is>
          <t>عقارات</t>
        </is>
      </c>
      <c r="B7" s="20" t="n">
        <v>21000000</v>
      </c>
      <c r="C7" s="20" t="n">
        <v>0</v>
      </c>
      <c r="D7" s="21">
        <f>IF(A7="","",N(B7)+N(C7))</f>
        <v/>
      </c>
      <c r="E7" s="20" t="n">
        <v>6100000</v>
      </c>
      <c r="F7" s="20" t="n">
        <v>65000000</v>
      </c>
      <c r="G7" s="22">
        <f>IF(A7="","",IF(D7&gt;=0.1*$D$13,"نعم","لا"))</f>
        <v/>
      </c>
      <c r="H7" s="22">
        <f>IF(A7="","",IF(ABS(N(E7))&gt;=0.1*MAX(SUMIF($E$5:$E$12,"&gt;0"),-SUMIF($E$5:$E$12,"&lt;0")),"نعم","لا"))</f>
        <v/>
      </c>
      <c r="I7" s="22">
        <f>IF(A7="","",IF(N(F7)&gt;=0.1*$F$13,"نعم","لا"))</f>
        <v/>
      </c>
      <c r="J7" s="22">
        <f>IF(A7="","",IF(OR(G7="نعم",H7="نعم",I7="نعم"),"نعم","لا"))</f>
        <v/>
      </c>
    </row>
    <row r="8">
      <c r="A8" s="19" t="inlineStr">
        <is>
          <t>تجارة تجزئة</t>
        </is>
      </c>
      <c r="B8" s="20" t="n">
        <v>9000000</v>
      </c>
      <c r="C8" s="20" t="n">
        <v>1000000</v>
      </c>
      <c r="D8" s="21">
        <f>IF(A8="","",N(B8)+N(C8))</f>
        <v/>
      </c>
      <c r="E8" s="20" t="n">
        <v>-800000</v>
      </c>
      <c r="F8" s="20" t="n">
        <v>6000000</v>
      </c>
      <c r="G8" s="22">
        <f>IF(A8="","",IF(D8&gt;=0.1*$D$13,"نعم","لا"))</f>
        <v/>
      </c>
      <c r="H8" s="22">
        <f>IF(A8="","",IF(ABS(N(E8))&gt;=0.1*MAX(SUMIF($E$5:$E$12,"&gt;0"),-SUMIF($E$5:$E$12,"&lt;0")),"نعم","لا"))</f>
        <v/>
      </c>
      <c r="I8" s="22">
        <f>IF(A8="","",IF(N(F8)&gt;=0.1*$F$13,"نعم","لا"))</f>
        <v/>
      </c>
      <c r="J8" s="22">
        <f>IF(A8="","",IF(OR(G8="نعم",H8="نعم",I8="نعم"),"نعم","لا"))</f>
        <v/>
      </c>
    </row>
    <row r="9">
      <c r="A9" s="19" t="inlineStr">
        <is>
          <t>خدمات نقل</t>
        </is>
      </c>
      <c r="B9" s="20" t="n">
        <v>5000000</v>
      </c>
      <c r="C9" s="20" t="n">
        <v>3000000</v>
      </c>
      <c r="D9" s="21">
        <f>IF(A9="","",N(B9)+N(C9))</f>
        <v/>
      </c>
      <c r="E9" s="20" t="n">
        <v>600000</v>
      </c>
      <c r="F9" s="20" t="n">
        <v>8000000</v>
      </c>
      <c r="G9" s="22">
        <f>IF(A9="","",IF(D9&gt;=0.1*$D$13,"نعم","لا"))</f>
        <v/>
      </c>
      <c r="H9" s="22">
        <f>IF(A9="","",IF(ABS(N(E9))&gt;=0.1*MAX(SUMIF($E$5:$E$12,"&gt;0"),-SUMIF($E$5:$E$12,"&lt;0")),"نعم","لا"))</f>
        <v/>
      </c>
      <c r="I9" s="22">
        <f>IF(A9="","",IF(N(F9)&gt;=0.1*$F$13,"نعم","لا"))</f>
        <v/>
      </c>
      <c r="J9" s="22">
        <f>IF(A9="","",IF(OR(G9="نعم",H9="نعم",I9="نعم"),"نعم","لا"))</f>
        <v/>
      </c>
    </row>
    <row r="10">
      <c r="A10" s="19" t="n"/>
      <c r="B10" s="20" t="n"/>
      <c r="C10" s="20" t="n"/>
      <c r="D10" s="21">
        <f>IF(A10="","",N(B10)+N(C10))</f>
        <v/>
      </c>
      <c r="E10" s="20" t="n"/>
      <c r="F10" s="20" t="n"/>
      <c r="G10" s="22">
        <f>IF(A10="","",IF(D10&gt;=0.1*$D$13,"نعم","لا"))</f>
        <v/>
      </c>
      <c r="H10" s="22">
        <f>IF(A10="","",IF(ABS(N(E10))&gt;=0.1*MAX(SUMIF($E$5:$E$12,"&gt;0"),-SUMIF($E$5:$E$12,"&lt;0")),"نعم","لا"))</f>
        <v/>
      </c>
      <c r="I10" s="22">
        <f>IF(A10="","",IF(N(F10)&gt;=0.1*$F$13,"نعم","لا"))</f>
        <v/>
      </c>
      <c r="J10" s="22">
        <f>IF(A10="","",IF(OR(G10="نعم",H10="نعم",I10="نعم"),"نعم","لا"))</f>
        <v/>
      </c>
    </row>
    <row r="11">
      <c r="A11" s="19" t="n"/>
      <c r="B11" s="20" t="n"/>
      <c r="C11" s="20" t="n"/>
      <c r="D11" s="21">
        <f>IF(A11="","",N(B11)+N(C11))</f>
        <v/>
      </c>
      <c r="E11" s="20" t="n"/>
      <c r="F11" s="20" t="n"/>
      <c r="G11" s="22">
        <f>IF(A11="","",IF(D11&gt;=0.1*$D$13,"نعم","لا"))</f>
        <v/>
      </c>
      <c r="H11" s="22">
        <f>IF(A11="","",IF(ABS(N(E11))&gt;=0.1*MAX(SUMIF($E$5:$E$12,"&gt;0"),-SUMIF($E$5:$E$12,"&lt;0")),"نعم","لا"))</f>
        <v/>
      </c>
      <c r="I11" s="22">
        <f>IF(A11="","",IF(N(F11)&gt;=0.1*$F$13,"نعم","لا"))</f>
        <v/>
      </c>
      <c r="J11" s="22">
        <f>IF(A11="","",IF(OR(G11="نعم",H11="نعم",I11="نعم"),"نعم","لا"))</f>
        <v/>
      </c>
    </row>
    <row r="12">
      <c r="A12" s="19" t="n"/>
      <c r="B12" s="20" t="n"/>
      <c r="C12" s="20" t="n"/>
      <c r="D12" s="21">
        <f>IF(A12="","",N(B12)+N(C12))</f>
        <v/>
      </c>
      <c r="E12" s="20" t="n"/>
      <c r="F12" s="20" t="n"/>
      <c r="G12" s="22">
        <f>IF(A12="","",IF(D12&gt;=0.1*$D$13,"نعم","لا"))</f>
        <v/>
      </c>
      <c r="H12" s="22">
        <f>IF(A12="","",IF(ABS(N(E12))&gt;=0.1*MAX(SUMIF($E$5:$E$12,"&gt;0"),-SUMIF($E$5:$E$12,"&lt;0")),"نعم","لا"))</f>
        <v/>
      </c>
      <c r="I12" s="22">
        <f>IF(A12="","",IF(N(F12)&gt;=0.1*$F$13,"نعم","لا"))</f>
        <v/>
      </c>
      <c r="J12" s="22">
        <f>IF(A12="","",IF(OR(G12="نعم",H12="نعم",I12="نعم"),"نعم","لا"))</f>
        <v/>
      </c>
    </row>
    <row r="13">
      <c r="A13" s="23" t="inlineStr">
        <is>
          <t>الإجمالي</t>
        </is>
      </c>
      <c r="B13" s="24">
        <f>SUM(B5:B12)</f>
        <v/>
      </c>
      <c r="C13" s="24">
        <f>SUM(C5:C12)</f>
        <v/>
      </c>
      <c r="D13" s="24">
        <f>SUM(D5:D12)</f>
        <v/>
      </c>
      <c r="E13" s="24">
        <f>SUM(E5:E12)</f>
        <v/>
      </c>
      <c r="F13" s="24">
        <f>SUM(F5:F12)</f>
        <v/>
      </c>
      <c r="G13" s="25" t="n"/>
      <c r="H13" s="25" t="n"/>
      <c r="I13" s="25" t="n"/>
      <c r="J13" s="25" t="n"/>
    </row>
    <row r="15">
      <c r="A15" s="26" t="inlineStr">
        <is>
          <t>قطاعات الإفصاح</t>
        </is>
      </c>
      <c r="B15" s="21">
        <f>COUNTIF(J5:J12,"نعم")</f>
        <v/>
      </c>
    </row>
    <row r="16">
      <c r="A16" s="27" t="inlineStr">
        <is>
          <t>تغطية الإيراد الخارجي</t>
        </is>
      </c>
      <c r="B16" s="28">
        <f>IF(B13=0,"",SUMIF(J5:J12,"نعم",B5:B12)/B13)</f>
        <v/>
      </c>
    </row>
    <row r="17">
      <c r="A17" s="26" t="inlineStr">
        <is>
          <t>الإيراد المجمع</t>
        </is>
      </c>
      <c r="B17" s="21">
        <f>D13-C13</f>
        <v/>
      </c>
    </row>
    <row r="18">
      <c r="A18" s="27" t="inlineStr">
        <is>
          <t>تكاليف غير موزعة</t>
        </is>
      </c>
      <c r="B18" s="20" t="n">
        <v>3500000</v>
      </c>
    </row>
    <row r="19">
      <c r="A19" s="27" t="inlineStr">
        <is>
          <t>الربح المجمع</t>
        </is>
      </c>
      <c r="B19" s="29">
        <f>E13-B18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2">
    <mergeCell ref="A1:J1"/>
    <mergeCell ref="A2:J2"/>
  </mergeCells>
  <conditionalFormatting sqref="J5:J12">
    <cfRule type="cellIs" priority="1" operator="equal" dxfId="0">
      <formula>"نعم"</formula>
    </cfRule>
  </conditionalFormatting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2026-11-02T09:45:51Z</dcterms:created>
  <dcterms:modified xmlns:dcterms="http://purl.org/dc/terms/" xmlns:xsi="http://www.w3.org/2001/XMLSchema-instance" xsi:type="dcterms:W3CDTF">2026-11-02T09:45:51Z</dcterms:modified>
</cp:coreProperties>
</file>