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ساعات" sheetId="3" state="visible" r:id="rId3"/>
  </sheets>
  <definedNames>
    <definedName name="_xlnm.Print_Area" localSheetId="2">'الساعات'!$A$1:$K$25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165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5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موازنة ساعات مهمة المراجعة ومعدل التحقيق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لمكاتب المراجعة: لكل قسم من المهمة الساعات المخططة لكل مستوى والساعات الفعلية، مع سعر الساعة وأتعاب المهمة، فيحسب الانحراف والتكلفة القياسية المخططة والفعلية ومعدل التحقيق.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سعر الساعة لكل مستوى، ثم الساعات المخططة لكل قسم، وحدّث الفعلي من كشوف الوقت، واكتب الأتعاب.</t>
        </is>
      </c>
    </row>
    <row r="8" ht="22" customHeight="1">
      <c r="B8" s="10" t="inlineStr">
        <is>
          <t>ملاحظات</t>
        </is>
      </c>
    </row>
    <row r="9" ht="50" customHeight="1">
      <c r="A9" s="11" t="inlineStr">
        <is>
          <t>•</t>
        </is>
      </c>
      <c r="B9" s="12" t="inlineStr">
        <is>
          <t>التكلفة الفعلية هنا تقدير بمتوسط سعر الساعة المخطط للقسم. معدل التحقيق أقل من 100% يعني أن الأتعاب أقل من قيمة الوقت بالأسعار القياسية. لا تقلل ساعات المخاطر العالية لتحسين المعدل، فجودة المراجعة تأتي أولًا.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12" customWidth="1" min="10" max="10"/>
    <col width="12" customWidth="1" min="11" max="11"/>
  </cols>
  <sheetData>
    <row r="1" ht="30" customHeight="1">
      <c r="A1" s="15" t="inlineStr">
        <is>
          <t>موازنة مهمة 2025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ساعة مساعد</t>
        </is>
      </c>
      <c r="B3" s="19" t="n">
        <v>900</v>
      </c>
      <c r="C3" s="18" t="inlineStr">
        <is>
          <t>ساعة أول</t>
        </is>
      </c>
      <c r="D3" s="20" t="n"/>
      <c r="E3" s="19" t="n">
        <v>1400</v>
      </c>
      <c r="F3" s="18" t="inlineStr">
        <is>
          <t>ساعة مدير</t>
        </is>
      </c>
      <c r="G3" s="20" t="n"/>
      <c r="H3" s="19" t="n">
        <v>2200</v>
      </c>
      <c r="I3" s="18" t="inlineStr">
        <is>
          <t>ساعة شريك</t>
        </is>
      </c>
      <c r="J3" s="20" t="n"/>
      <c r="K3" s="19" t="n">
        <v>4000</v>
      </c>
    </row>
    <row r="5" ht="36" customHeight="1">
      <c r="A5" s="21" t="inlineStr">
        <is>
          <t>القسم</t>
        </is>
      </c>
      <c r="B5" s="21" t="inlineStr">
        <is>
          <t>مساعد</t>
        </is>
      </c>
      <c r="C5" s="21" t="inlineStr">
        <is>
          <t>أول</t>
        </is>
      </c>
      <c r="D5" s="21" t="inlineStr">
        <is>
          <t>مدير</t>
        </is>
      </c>
      <c r="E5" s="21" t="inlineStr">
        <is>
          <t>شريك</t>
        </is>
      </c>
      <c r="F5" s="21" t="inlineStr">
        <is>
          <t>الفعلي</t>
        </is>
      </c>
      <c r="G5" s="21" t="inlineStr">
        <is>
          <t>المخطط</t>
        </is>
      </c>
      <c r="H5" s="21" t="inlineStr">
        <is>
          <t>الانحراف</t>
        </is>
      </c>
      <c r="I5" s="21" t="inlineStr">
        <is>
          <t>النسبة</t>
        </is>
      </c>
      <c r="J5" s="21" t="inlineStr">
        <is>
          <t>تكلفة مخططة</t>
        </is>
      </c>
      <c r="K5" s="21" t="inlineStr">
        <is>
          <t>تكلفة فعلية</t>
        </is>
      </c>
    </row>
    <row r="6">
      <c r="A6" s="22" t="inlineStr">
        <is>
          <t>التخطيط وتقييم المخاطر</t>
        </is>
      </c>
      <c r="B6" s="19" t="n">
        <v>8</v>
      </c>
      <c r="C6" s="19" t="n">
        <v>12</v>
      </c>
      <c r="D6" s="19" t="n">
        <v>10</v>
      </c>
      <c r="E6" s="19" t="n">
        <v>4</v>
      </c>
      <c r="F6" s="19" t="n">
        <v>38</v>
      </c>
      <c r="G6" s="23">
        <f>IF(A6="","",N(B6)+N(C6)+N(D6)+N(E6))</f>
        <v/>
      </c>
      <c r="H6" s="23">
        <f>IF(A6="","",N(F6)-G6)</f>
        <v/>
      </c>
      <c r="I6" s="24">
        <f>IF(OR(A6="",G6=0),"",H6/G6)</f>
        <v/>
      </c>
      <c r="J6" s="23">
        <f>IF(A6="","",N(B6)*$B$3+N(C6)*$E$3+N(D6)*$H$3+N(E6)*$K$3)</f>
        <v/>
      </c>
      <c r="K6" s="23">
        <f>IF(OR(A6="",G6=0),"",J6/G6*N(F6))</f>
        <v/>
      </c>
    </row>
    <row r="7">
      <c r="A7" s="22" t="inlineStr">
        <is>
          <t>النقدية والبنوك</t>
        </is>
      </c>
      <c r="B7" s="19" t="n">
        <v>24</v>
      </c>
      <c r="C7" s="19" t="n">
        <v>8</v>
      </c>
      <c r="D7" s="19" t="n">
        <v>2</v>
      </c>
      <c r="E7" s="19" t="n">
        <v>0</v>
      </c>
      <c r="F7" s="19" t="n">
        <v>36</v>
      </c>
      <c r="G7" s="23">
        <f>IF(A7="","",N(B7)+N(C7)+N(D7)+N(E7))</f>
        <v/>
      </c>
      <c r="H7" s="23">
        <f>IF(A7="","",N(F7)-G7)</f>
        <v/>
      </c>
      <c r="I7" s="24">
        <f>IF(OR(A7="",G7=0),"",H7/G7)</f>
        <v/>
      </c>
      <c r="J7" s="23">
        <f>IF(A7="","",N(B7)*$B$3+N(C7)*$E$3+N(D7)*$H$3+N(E7)*$K$3)</f>
        <v/>
      </c>
      <c r="K7" s="23">
        <f>IF(OR(A7="",G7=0),"",J7/G7*N(F7))</f>
        <v/>
      </c>
    </row>
    <row r="8">
      <c r="A8" s="22" t="inlineStr">
        <is>
          <t>المبيعات والإيرادات</t>
        </is>
      </c>
      <c r="B8" s="19" t="n">
        <v>40</v>
      </c>
      <c r="C8" s="19" t="n">
        <v>20</v>
      </c>
      <c r="D8" s="19" t="n">
        <v>6</v>
      </c>
      <c r="E8" s="19" t="n">
        <v>2</v>
      </c>
      <c r="F8" s="19" t="n">
        <v>76</v>
      </c>
      <c r="G8" s="23">
        <f>IF(A8="","",N(B8)+N(C8)+N(D8)+N(E8))</f>
        <v/>
      </c>
      <c r="H8" s="23">
        <f>IF(A8="","",N(F8)-G8)</f>
        <v/>
      </c>
      <c r="I8" s="24">
        <f>IF(OR(A8="",G8=0),"",H8/G8)</f>
        <v/>
      </c>
      <c r="J8" s="23">
        <f>IF(A8="","",N(B8)*$B$3+N(C8)*$E$3+N(D8)*$H$3+N(E8)*$K$3)</f>
        <v/>
      </c>
      <c r="K8" s="23">
        <f>IF(OR(A8="",G8=0),"",J8/G8*N(F8))</f>
        <v/>
      </c>
    </row>
    <row r="9">
      <c r="A9" s="22" t="inlineStr">
        <is>
          <t>العملاء</t>
        </is>
      </c>
      <c r="B9" s="19" t="n">
        <v>30</v>
      </c>
      <c r="C9" s="19" t="n">
        <v>16</v>
      </c>
      <c r="D9" s="19" t="n">
        <v>4</v>
      </c>
      <c r="E9" s="19" t="n">
        <v>1</v>
      </c>
      <c r="F9" s="19" t="n">
        <v>54</v>
      </c>
      <c r="G9" s="23">
        <f>IF(A9="","",N(B9)+N(C9)+N(D9)+N(E9))</f>
        <v/>
      </c>
      <c r="H9" s="23">
        <f>IF(A9="","",N(F9)-G9)</f>
        <v/>
      </c>
      <c r="I9" s="24">
        <f>IF(OR(A9="",G9=0),"",H9/G9)</f>
        <v/>
      </c>
      <c r="J9" s="23">
        <f>IF(A9="","",N(B9)*$B$3+N(C9)*$E$3+N(D9)*$H$3+N(E9)*$K$3)</f>
        <v/>
      </c>
      <c r="K9" s="23">
        <f>IF(OR(A9="",G9=0),"",J9/G9*N(F9))</f>
        <v/>
      </c>
    </row>
    <row r="10">
      <c r="A10" s="22" t="inlineStr">
        <is>
          <t>المخزون</t>
        </is>
      </c>
      <c r="B10" s="19" t="n">
        <v>46</v>
      </c>
      <c r="C10" s="19" t="n">
        <v>20</v>
      </c>
      <c r="D10" s="19" t="n">
        <v>6</v>
      </c>
      <c r="E10" s="19" t="n">
        <v>2</v>
      </c>
      <c r="F10" s="19" t="n">
        <v>88</v>
      </c>
      <c r="G10" s="23">
        <f>IF(A10="","",N(B10)+N(C10)+N(D10)+N(E10))</f>
        <v/>
      </c>
      <c r="H10" s="23">
        <f>IF(A10="","",N(F10)-G10)</f>
        <v/>
      </c>
      <c r="I10" s="24">
        <f>IF(OR(A10="",G10=0),"",H10/G10)</f>
        <v/>
      </c>
      <c r="J10" s="23">
        <f>IF(A10="","",N(B10)*$B$3+N(C10)*$E$3+N(D10)*$H$3+N(E10)*$K$3)</f>
        <v/>
      </c>
      <c r="K10" s="23">
        <f>IF(OR(A10="",G10=0),"",J10/G10*N(F10))</f>
        <v/>
      </c>
    </row>
    <row r="11">
      <c r="A11" s="22" t="inlineStr">
        <is>
          <t>الأصول الثابتة</t>
        </is>
      </c>
      <c r="B11" s="19" t="n">
        <v>20</v>
      </c>
      <c r="C11" s="19" t="n">
        <v>8</v>
      </c>
      <c r="D11" s="19" t="n">
        <v>2</v>
      </c>
      <c r="E11" s="19" t="n">
        <v>0</v>
      </c>
      <c r="F11" s="19" t="n">
        <v>28</v>
      </c>
      <c r="G11" s="23">
        <f>IF(A11="","",N(B11)+N(C11)+N(D11)+N(E11))</f>
        <v/>
      </c>
      <c r="H11" s="23">
        <f>IF(A11="","",N(F11)-G11)</f>
        <v/>
      </c>
      <c r="I11" s="24">
        <f>IF(OR(A11="",G11=0),"",H11/G11)</f>
        <v/>
      </c>
      <c r="J11" s="23">
        <f>IF(A11="","",N(B11)*$B$3+N(C11)*$E$3+N(D11)*$H$3+N(E11)*$K$3)</f>
        <v/>
      </c>
      <c r="K11" s="23">
        <f>IF(OR(A11="",G11=0),"",J11/G11*N(F11))</f>
        <v/>
      </c>
    </row>
    <row r="12">
      <c r="A12" s="22" t="inlineStr">
        <is>
          <t>القوائم والإقفال</t>
        </is>
      </c>
      <c r="B12" s="19" t="n">
        <v>16</v>
      </c>
      <c r="C12" s="19" t="n">
        <v>24</v>
      </c>
      <c r="D12" s="19" t="n">
        <v>12</v>
      </c>
      <c r="E12" s="19" t="n">
        <v>6</v>
      </c>
      <c r="F12" s="19" t="n">
        <v>62</v>
      </c>
      <c r="G12" s="23">
        <f>IF(A12="","",N(B12)+N(C12)+N(D12)+N(E12))</f>
        <v/>
      </c>
      <c r="H12" s="23">
        <f>IF(A12="","",N(F12)-G12)</f>
        <v/>
      </c>
      <c r="I12" s="24">
        <f>IF(OR(A12="",G12=0),"",H12/G12)</f>
        <v/>
      </c>
      <c r="J12" s="23">
        <f>IF(A12="","",N(B12)*$B$3+N(C12)*$E$3+N(D12)*$H$3+N(E12)*$K$3)</f>
        <v/>
      </c>
      <c r="K12" s="23">
        <f>IF(OR(A12="",G12=0),"",J12/G12*N(F12))</f>
        <v/>
      </c>
    </row>
    <row r="13">
      <c r="A13" s="22" t="n"/>
      <c r="B13" s="19" t="n"/>
      <c r="C13" s="19" t="n"/>
      <c r="D13" s="19" t="n"/>
      <c r="E13" s="19" t="n"/>
      <c r="F13" s="19" t="n"/>
      <c r="G13" s="23">
        <f>IF(A13="","",N(B13)+N(C13)+N(D13)+N(E13))</f>
        <v/>
      </c>
      <c r="H13" s="23">
        <f>IF(A13="","",N(F13)-G13)</f>
        <v/>
      </c>
      <c r="I13" s="24">
        <f>IF(OR(A13="",G13=0),"",H13/G13)</f>
        <v/>
      </c>
      <c r="J13" s="23">
        <f>IF(A13="","",N(B13)*$B$3+N(C13)*$E$3+N(D13)*$H$3+N(E13)*$K$3)</f>
        <v/>
      </c>
      <c r="K13" s="23">
        <f>IF(OR(A13="",G13=0),"",J13/G13*N(F13))</f>
        <v/>
      </c>
    </row>
    <row r="14">
      <c r="A14" s="22" t="n"/>
      <c r="B14" s="19" t="n"/>
      <c r="C14" s="19" t="n"/>
      <c r="D14" s="19" t="n"/>
      <c r="E14" s="19" t="n"/>
      <c r="F14" s="19" t="n"/>
      <c r="G14" s="23">
        <f>IF(A14="","",N(B14)+N(C14)+N(D14)+N(E14))</f>
        <v/>
      </c>
      <c r="H14" s="23">
        <f>IF(A14="","",N(F14)-G14)</f>
        <v/>
      </c>
      <c r="I14" s="24">
        <f>IF(OR(A14="",G14=0),"",H14/G14)</f>
        <v/>
      </c>
      <c r="J14" s="23">
        <f>IF(A14="","",N(B14)*$B$3+N(C14)*$E$3+N(D14)*$H$3+N(E14)*$K$3)</f>
        <v/>
      </c>
      <c r="K14" s="23">
        <f>IF(OR(A14="",G14=0),"",J14/G14*N(F14))</f>
        <v/>
      </c>
    </row>
    <row r="15">
      <c r="A15" s="22" t="n"/>
      <c r="B15" s="19" t="n"/>
      <c r="C15" s="19" t="n"/>
      <c r="D15" s="19" t="n"/>
      <c r="E15" s="19" t="n"/>
      <c r="F15" s="19" t="n"/>
      <c r="G15" s="23">
        <f>IF(A15="","",N(B15)+N(C15)+N(D15)+N(E15))</f>
        <v/>
      </c>
      <c r="H15" s="23">
        <f>IF(A15="","",N(F15)-G15)</f>
        <v/>
      </c>
      <c r="I15" s="24">
        <f>IF(OR(A15="",G15=0),"",H15/G15)</f>
        <v/>
      </c>
      <c r="J15" s="23">
        <f>IF(A15="","",N(B15)*$B$3+N(C15)*$E$3+N(D15)*$H$3+N(E15)*$K$3)</f>
        <v/>
      </c>
      <c r="K15" s="23">
        <f>IF(OR(A15="",G15=0),"",J15/G15*N(F15))</f>
        <v/>
      </c>
    </row>
    <row r="16">
      <c r="A16" s="22" t="n"/>
      <c r="B16" s="19" t="n"/>
      <c r="C16" s="19" t="n"/>
      <c r="D16" s="19" t="n"/>
      <c r="E16" s="19" t="n"/>
      <c r="F16" s="19" t="n"/>
      <c r="G16" s="23">
        <f>IF(A16="","",N(B16)+N(C16)+N(D16)+N(E16))</f>
        <v/>
      </c>
      <c r="H16" s="23">
        <f>IF(A16="","",N(F16)-G16)</f>
        <v/>
      </c>
      <c r="I16" s="24">
        <f>IF(OR(A16="",G16=0),"",H16/G16)</f>
        <v/>
      </c>
      <c r="J16" s="23">
        <f>IF(A16="","",N(B16)*$B$3+N(C16)*$E$3+N(D16)*$H$3+N(E16)*$K$3)</f>
        <v/>
      </c>
      <c r="K16" s="23">
        <f>IF(OR(A16="",G16=0),"",J16/G16*N(F16))</f>
        <v/>
      </c>
    </row>
    <row r="17">
      <c r="A17" s="22" t="n"/>
      <c r="B17" s="19" t="n"/>
      <c r="C17" s="19" t="n"/>
      <c r="D17" s="19" t="n"/>
      <c r="E17" s="19" t="n"/>
      <c r="F17" s="19" t="n"/>
      <c r="G17" s="23">
        <f>IF(A17="","",N(B17)+N(C17)+N(D17)+N(E17))</f>
        <v/>
      </c>
      <c r="H17" s="23">
        <f>IF(A17="","",N(F17)-G17)</f>
        <v/>
      </c>
      <c r="I17" s="24">
        <f>IF(OR(A17="",G17=0),"",H17/G17)</f>
        <v/>
      </c>
      <c r="J17" s="23">
        <f>IF(A17="","",N(B17)*$B$3+N(C17)*$E$3+N(D17)*$H$3+N(E17)*$K$3)</f>
        <v/>
      </c>
      <c r="K17" s="23">
        <f>IF(OR(A17="",G17=0),"",J17/G17*N(F17))</f>
        <v/>
      </c>
    </row>
    <row r="18">
      <c r="A18" s="22" t="n"/>
      <c r="B18" s="19" t="n"/>
      <c r="C18" s="19" t="n"/>
      <c r="D18" s="19" t="n"/>
      <c r="E18" s="19" t="n"/>
      <c r="F18" s="19" t="n"/>
      <c r="G18" s="23">
        <f>IF(A18="","",N(B18)+N(C18)+N(D18)+N(E18))</f>
        <v/>
      </c>
      <c r="H18" s="23">
        <f>IF(A18="","",N(F18)-G18)</f>
        <v/>
      </c>
      <c r="I18" s="24">
        <f>IF(OR(A18="",G18=0),"",H18/G18)</f>
        <v/>
      </c>
      <c r="J18" s="23">
        <f>IF(A18="","",N(B18)*$B$3+N(C18)*$E$3+N(D18)*$H$3+N(E18)*$K$3)</f>
        <v/>
      </c>
      <c r="K18" s="23">
        <f>IF(OR(A18="",G18=0),"",J18/G18*N(F18))</f>
        <v/>
      </c>
    </row>
    <row r="19">
      <c r="A19" s="22" t="n"/>
      <c r="B19" s="19" t="n"/>
      <c r="C19" s="19" t="n"/>
      <c r="D19" s="19" t="n"/>
      <c r="E19" s="19" t="n"/>
      <c r="F19" s="19" t="n"/>
      <c r="G19" s="23">
        <f>IF(A19="","",N(B19)+N(C19)+N(D19)+N(E19))</f>
        <v/>
      </c>
      <c r="H19" s="23">
        <f>IF(A19="","",N(F19)-G19)</f>
        <v/>
      </c>
      <c r="I19" s="24">
        <f>IF(OR(A19="",G19=0),"",H19/G19)</f>
        <v/>
      </c>
      <c r="J19" s="23">
        <f>IF(A19="","",N(B19)*$B$3+N(C19)*$E$3+N(D19)*$H$3+N(E19)*$K$3)</f>
        <v/>
      </c>
      <c r="K19" s="23">
        <f>IF(OR(A19="",G19=0),"",J19/G19*N(F19))</f>
        <v/>
      </c>
    </row>
    <row r="20">
      <c r="A20" s="22" t="n"/>
      <c r="B20" s="19" t="n"/>
      <c r="C20" s="19" t="n"/>
      <c r="D20" s="19" t="n"/>
      <c r="E20" s="19" t="n"/>
      <c r="F20" s="19" t="n"/>
      <c r="G20" s="23">
        <f>IF(A20="","",N(B20)+N(C20)+N(D20)+N(E20))</f>
        <v/>
      </c>
      <c r="H20" s="23">
        <f>IF(A20="","",N(F20)-G20)</f>
        <v/>
      </c>
      <c r="I20" s="24">
        <f>IF(OR(A20="",G20=0),"",H20/G20)</f>
        <v/>
      </c>
      <c r="J20" s="23">
        <f>IF(A20="","",N(B20)*$B$3+N(C20)*$E$3+N(D20)*$H$3+N(E20)*$K$3)</f>
        <v/>
      </c>
      <c r="K20" s="23">
        <f>IF(OR(A20="",G20=0),"",J20/G20*N(F20))</f>
        <v/>
      </c>
    </row>
    <row r="21">
      <c r="A21" s="25" t="inlineStr">
        <is>
          <t>الإجمالي</t>
        </is>
      </c>
      <c r="B21" s="26">
        <f>SUM(B6:B20)</f>
        <v/>
      </c>
      <c r="C21" s="26">
        <f>SUM(C6:C20)</f>
        <v/>
      </c>
      <c r="D21" s="26">
        <f>SUM(D6:D20)</f>
        <v/>
      </c>
      <c r="E21" s="26">
        <f>SUM(E6:E20)</f>
        <v/>
      </c>
      <c r="F21" s="26">
        <f>SUM(F6:F20)</f>
        <v/>
      </c>
      <c r="G21" s="26">
        <f>SUM(G6:G20)</f>
        <v/>
      </c>
      <c r="H21" s="26">
        <f>SUM(H6:H20)</f>
        <v/>
      </c>
      <c r="I21" s="27">
        <f>IF(G21=0,"",H21/G21)</f>
        <v/>
      </c>
      <c r="J21" s="26">
        <f>SUM(J6:J20)</f>
        <v/>
      </c>
      <c r="K21" s="26">
        <f>SUM(K6:K20)</f>
        <v/>
      </c>
    </row>
    <row r="23">
      <c r="A23" s="18" t="inlineStr">
        <is>
          <t>أتعاب المهمة</t>
        </is>
      </c>
      <c r="B23" s="19" t="n">
        <v>450000</v>
      </c>
    </row>
    <row r="24">
      <c r="A24" s="28" t="inlineStr">
        <is>
          <t>التحقيق مقابل الخطة</t>
        </is>
      </c>
      <c r="B24" s="24">
        <f>IF(J21=0,"",B23/J21)</f>
        <v/>
      </c>
    </row>
    <row r="25">
      <c r="A25" s="18" t="inlineStr">
        <is>
          <t>التحقيق مقابل الفعلي</t>
        </is>
      </c>
      <c r="B25" s="29">
        <f>IF(K21=0,"",B23/K21)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F3:G3"/>
    <mergeCell ref="A2:K2"/>
    <mergeCell ref="C3:D3"/>
    <mergeCell ref="A1:K1"/>
    <mergeCell ref="I3:J3"/>
  </mergeCells>
  <conditionalFormatting sqref="I6:I20">
    <cfRule type="cellIs" priority="1" operator="greaterThan" dxfId="0">
      <formula>0.1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2026-11-02T09:45:51Z</dcterms:created>
  <dcterms:modified xmlns:dcterms="http://purl.org/dc/terms/" xmlns:xsi="http://www.w3.org/2001/XMLSchema-instance" xsi:type="dcterms:W3CDTF">2026-11-02T09:45:51Z</dcterms:modified>
</cp:coreProperties>
</file>