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ط" sheetId="3" state="visible" r:id="rId3"/>
  </sheets>
  <definedNames>
    <definedName name="_xlnm.Print_Area" localSheetId="2">'الخطط'!$A$1:$I$19</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165" fontId="16" fillId="5" borderId="3" applyAlignment="1" pivotButton="0" quotePrefix="0" xfId="0">
      <alignment horizontal="center" vertical="center"/>
    </xf>
    <xf numFmtId="165"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حركة التزام مزايا الموظفين المحددة IAS 19</t>
        </is>
      </c>
    </row>
    <row r="2" ht="4" customHeight="1">
      <c r="A2" s="9" t="n"/>
    </row>
    <row r="4" ht="22" customHeight="1">
      <c r="B4" s="10" t="inlineStr">
        <is>
          <t>فكرة القالب</t>
        </is>
      </c>
    </row>
    <row r="5" ht="50" customHeight="1">
      <c r="A5" s="11" t="inlineStr">
        <is>
          <t>•</t>
        </is>
      </c>
      <c r="B5" s="12" t="inlineStr">
        <is>
          <t>لخطط المزايا المحددة: لكل خطة الالتزام أول المدة وتكلفة الخدمة والفائدة والمدفوع والأرباح والخسائر الاكتوارية، فيحسب الالتزام الختامي وأثر قائمة الدخل والدخل الشامل الآخر وصافي الالتزام بعد أصول الخطة.</t>
        </is>
      </c>
    </row>
    <row r="6" ht="22" customHeight="1">
      <c r="B6" s="10" t="inlineStr">
        <is>
          <t>خطوات الاستخدام</t>
        </is>
      </c>
    </row>
    <row r="7" ht="18" customHeight="1">
      <c r="A7" s="11" t="inlineStr">
        <is>
          <t>•</t>
        </is>
      </c>
      <c r="B7" s="12" t="inlineStr">
        <is>
          <t>اكتب سعر الخصم، ثم أرقام كل خطة من تقرير الخبير الاكتواري، وأصول الخطة إن وجدت.</t>
        </is>
      </c>
    </row>
    <row r="8" ht="22" customHeight="1">
      <c r="B8" s="10" t="inlineStr">
        <is>
          <t>ملاحظات</t>
        </is>
      </c>
    </row>
    <row r="9" ht="50" customHeight="1">
      <c r="A9" s="11" t="inlineStr">
        <is>
          <t>•</t>
        </is>
      </c>
      <c r="B9" s="12" t="inlineStr">
        <is>
          <t>إعادة القياس الاكتوارية تثبت في الدخل الشامل الآخر ولا يعاد تبويبها. الفائدة هنا مبسطة على الرصيد الافتتاحي؛ اعتمد رقم الخبير. الأرقام تقديرية ولا تغني عن التقييم الاكتواري. موجب الخسارة الاكتوارية يزيد الالتزام.</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19"/>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11" customWidth="1" min="3" max="3"/>
    <col width="10" customWidth="1" min="4" max="4"/>
    <col width="10" customWidth="1" min="5" max="5"/>
    <col width="11" customWidth="1" min="6" max="6"/>
    <col width="12" customWidth="1" min="7" max="7"/>
    <col width="11" customWidth="1" min="8" max="8"/>
    <col width="11" customWidth="1" min="9" max="9"/>
  </cols>
  <sheetData>
    <row r="1" ht="30" customHeight="1">
      <c r="A1" s="15" t="inlineStr">
        <is>
          <t>حركة التزام المزايا - 2025</t>
        </is>
      </c>
      <c r="B1" s="16" t="n"/>
      <c r="C1" s="16" t="n"/>
      <c r="D1" s="16" t="n"/>
      <c r="E1" s="16" t="n"/>
      <c r="F1" s="16" t="n"/>
      <c r="G1" s="16" t="n"/>
      <c r="H1" s="16" t="n"/>
      <c r="I1" s="16" t="n"/>
    </row>
    <row r="2" ht="30" customHeight="1">
      <c r="A2" s="17" t="inlineStr">
        <is>
          <t>الخلايا الصفراء للإدخال.</t>
        </is>
      </c>
    </row>
    <row r="3">
      <c r="A3" s="18" t="inlineStr">
        <is>
          <t>سعر الخصم</t>
        </is>
      </c>
      <c r="B3" s="19" t="n">
        <v>0.18</v>
      </c>
    </row>
    <row r="5" ht="36" customHeight="1">
      <c r="A5" s="20" t="inlineStr">
        <is>
          <t>الخطة</t>
        </is>
      </c>
      <c r="B5" s="20" t="inlineStr">
        <is>
          <t>أول المدة</t>
        </is>
      </c>
      <c r="C5" s="20" t="inlineStr">
        <is>
          <t>تكلفة الخدمة</t>
        </is>
      </c>
      <c r="D5" s="20" t="inlineStr">
        <is>
          <t>الفائدة</t>
        </is>
      </c>
      <c r="E5" s="20" t="inlineStr">
        <is>
          <t>المدفوع</t>
        </is>
      </c>
      <c r="F5" s="20" t="inlineStr">
        <is>
          <t>اكتواري</t>
        </is>
      </c>
      <c r="G5" s="20" t="inlineStr">
        <is>
          <t>آخر المدة</t>
        </is>
      </c>
      <c r="H5" s="20" t="inlineStr">
        <is>
          <t>أثر الدخل</t>
        </is>
      </c>
      <c r="I5" s="20" t="inlineStr">
        <is>
          <t>دخل شامل</t>
        </is>
      </c>
    </row>
    <row r="6">
      <c r="A6" s="21" t="inlineStr">
        <is>
          <t>مكافأة نهاية الخدمة</t>
        </is>
      </c>
      <c r="B6" s="22" t="n">
        <v>4200000</v>
      </c>
      <c r="C6" s="22" t="n">
        <v>520000</v>
      </c>
      <c r="D6" s="23">
        <f>IF(A6="","",N(B6)*$B$3)</f>
        <v/>
      </c>
      <c r="E6" s="22" t="n">
        <v>310000</v>
      </c>
      <c r="F6" s="22" t="n">
        <v>-180000</v>
      </c>
      <c r="G6" s="23">
        <f>IF(A6="","",N(B6)+N(C6)+D6-N(E6)+N(F6))</f>
        <v/>
      </c>
      <c r="H6" s="23">
        <f>IF(A6="","",N(C6)+D6)</f>
        <v/>
      </c>
      <c r="I6" s="23">
        <f>IF(A6="","",N(F6))</f>
        <v/>
      </c>
    </row>
    <row r="7">
      <c r="A7" s="21" t="inlineStr">
        <is>
          <t>مزايا طبية بعد التقاعد</t>
        </is>
      </c>
      <c r="B7" s="22" t="n">
        <v>1100000</v>
      </c>
      <c r="C7" s="22" t="n">
        <v>90000</v>
      </c>
      <c r="D7" s="23">
        <f>IF(A7="","",N(B7)*$B$3)</f>
        <v/>
      </c>
      <c r="E7" s="22" t="n">
        <v>40000</v>
      </c>
      <c r="F7" s="22" t="n">
        <v>65000</v>
      </c>
      <c r="G7" s="23">
        <f>IF(A7="","",N(B7)+N(C7)+D7-N(E7)+N(F7))</f>
        <v/>
      </c>
      <c r="H7" s="23">
        <f>IF(A7="","",N(C7)+D7)</f>
        <v/>
      </c>
      <c r="I7" s="23">
        <f>IF(A7="","",N(F7))</f>
        <v/>
      </c>
    </row>
    <row r="8">
      <c r="A8" s="21" t="inlineStr">
        <is>
          <t>مكافأة تقاعد الإدارة</t>
        </is>
      </c>
      <c r="B8" s="22" t="n">
        <v>800000</v>
      </c>
      <c r="C8" s="22" t="n">
        <v>70000</v>
      </c>
      <c r="D8" s="23">
        <f>IF(A8="","",N(B8)*$B$3)</f>
        <v/>
      </c>
      <c r="E8" s="22" t="n">
        <v>0</v>
      </c>
      <c r="F8" s="22" t="n">
        <v>30000</v>
      </c>
      <c r="G8" s="23">
        <f>IF(A8="","",N(B8)+N(C8)+D8-N(E8)+N(F8))</f>
        <v/>
      </c>
      <c r="H8" s="23">
        <f>IF(A8="","",N(C8)+D8)</f>
        <v/>
      </c>
      <c r="I8" s="23">
        <f>IF(A8="","",N(F8))</f>
        <v/>
      </c>
    </row>
    <row r="9">
      <c r="A9" s="21" t="n"/>
      <c r="B9" s="22" t="n"/>
      <c r="C9" s="22" t="n"/>
      <c r="D9" s="23">
        <f>IF(A9="","",N(B9)*$B$3)</f>
        <v/>
      </c>
      <c r="E9" s="22" t="n"/>
      <c r="F9" s="22" t="n"/>
      <c r="G9" s="23">
        <f>IF(A9="","",N(B9)+N(C9)+D9-N(E9)+N(F9))</f>
        <v/>
      </c>
      <c r="H9" s="23">
        <f>IF(A9="","",N(C9)+D9)</f>
        <v/>
      </c>
      <c r="I9" s="23">
        <f>IF(A9="","",N(F9))</f>
        <v/>
      </c>
    </row>
    <row r="10">
      <c r="A10" s="21" t="n"/>
      <c r="B10" s="22" t="n"/>
      <c r="C10" s="22" t="n"/>
      <c r="D10" s="23">
        <f>IF(A10="","",N(B10)*$B$3)</f>
        <v/>
      </c>
      <c r="E10" s="22" t="n"/>
      <c r="F10" s="22" t="n"/>
      <c r="G10" s="23">
        <f>IF(A10="","",N(B10)+N(C10)+D10-N(E10)+N(F10))</f>
        <v/>
      </c>
      <c r="H10" s="23">
        <f>IF(A10="","",N(C10)+D10)</f>
        <v/>
      </c>
      <c r="I10" s="23">
        <f>IF(A10="","",N(F10))</f>
        <v/>
      </c>
    </row>
    <row r="11">
      <c r="A11" s="21" t="n"/>
      <c r="B11" s="22" t="n"/>
      <c r="C11" s="22" t="n"/>
      <c r="D11" s="23">
        <f>IF(A11="","",N(B11)*$B$3)</f>
        <v/>
      </c>
      <c r="E11" s="22" t="n"/>
      <c r="F11" s="22" t="n"/>
      <c r="G11" s="23">
        <f>IF(A11="","",N(B11)+N(C11)+D11-N(E11)+N(F11))</f>
        <v/>
      </c>
      <c r="H11" s="23">
        <f>IF(A11="","",N(C11)+D11)</f>
        <v/>
      </c>
      <c r="I11" s="23">
        <f>IF(A11="","",N(F11))</f>
        <v/>
      </c>
    </row>
    <row r="12">
      <c r="A12" s="21" t="n"/>
      <c r="B12" s="22" t="n"/>
      <c r="C12" s="22" t="n"/>
      <c r="D12" s="23">
        <f>IF(A12="","",N(B12)*$B$3)</f>
        <v/>
      </c>
      <c r="E12" s="22" t="n"/>
      <c r="F12" s="22" t="n"/>
      <c r="G12" s="23">
        <f>IF(A12="","",N(B12)+N(C12)+D12-N(E12)+N(F12))</f>
        <v/>
      </c>
      <c r="H12" s="23">
        <f>IF(A12="","",N(C12)+D12)</f>
        <v/>
      </c>
      <c r="I12" s="23">
        <f>IF(A12="","",N(F12))</f>
        <v/>
      </c>
    </row>
    <row r="13">
      <c r="A13" s="21" t="n"/>
      <c r="B13" s="22" t="n"/>
      <c r="C13" s="22" t="n"/>
      <c r="D13" s="23">
        <f>IF(A13="","",N(B13)*$B$3)</f>
        <v/>
      </c>
      <c r="E13" s="22" t="n"/>
      <c r="F13" s="22" t="n"/>
      <c r="G13" s="23">
        <f>IF(A13="","",N(B13)+N(C13)+D13-N(E13)+N(F13))</f>
        <v/>
      </c>
      <c r="H13" s="23">
        <f>IF(A13="","",N(C13)+D13)</f>
        <v/>
      </c>
      <c r="I13" s="23">
        <f>IF(A13="","",N(F13))</f>
        <v/>
      </c>
    </row>
    <row r="14">
      <c r="A14" s="21" t="n"/>
      <c r="B14" s="22" t="n"/>
      <c r="C14" s="22" t="n"/>
      <c r="D14" s="23">
        <f>IF(A14="","",N(B14)*$B$3)</f>
        <v/>
      </c>
      <c r="E14" s="22" t="n"/>
      <c r="F14" s="22" t="n"/>
      <c r="G14" s="23">
        <f>IF(A14="","",N(B14)+N(C14)+D14-N(E14)+N(F14))</f>
        <v/>
      </c>
      <c r="H14" s="23">
        <f>IF(A14="","",N(C14)+D14)</f>
        <v/>
      </c>
      <c r="I14" s="23">
        <f>IF(A14="","",N(F14))</f>
        <v/>
      </c>
    </row>
    <row r="15">
      <c r="A15" s="21" t="n"/>
      <c r="B15" s="22" t="n"/>
      <c r="C15" s="22" t="n"/>
      <c r="D15" s="23">
        <f>IF(A15="","",N(B15)*$B$3)</f>
        <v/>
      </c>
      <c r="E15" s="22" t="n"/>
      <c r="F15" s="22" t="n"/>
      <c r="G15" s="23">
        <f>IF(A15="","",N(B15)+N(C15)+D15-N(E15)+N(F15))</f>
        <v/>
      </c>
      <c r="H15" s="23">
        <f>IF(A15="","",N(C15)+D15)</f>
        <v/>
      </c>
      <c r="I15" s="23">
        <f>IF(A15="","",N(F15))</f>
        <v/>
      </c>
    </row>
    <row r="16">
      <c r="A16" s="24" t="inlineStr">
        <is>
          <t>الإجمالي</t>
        </is>
      </c>
      <c r="B16" s="25">
        <f>SUM(B6:B15)</f>
        <v/>
      </c>
      <c r="C16" s="25">
        <f>SUM(C6:C15)</f>
        <v/>
      </c>
      <c r="D16" s="25">
        <f>SUM(D6:D15)</f>
        <v/>
      </c>
      <c r="E16" s="25">
        <f>SUM(E6:E15)</f>
        <v/>
      </c>
      <c r="F16" s="25">
        <f>SUM(F6:F15)</f>
        <v/>
      </c>
      <c r="G16" s="25">
        <f>SUM(G6:G15)</f>
        <v/>
      </c>
      <c r="H16" s="25">
        <f>SUM(H6:H15)</f>
        <v/>
      </c>
      <c r="I16" s="25">
        <f>SUM(I6:I15)</f>
        <v/>
      </c>
    </row>
    <row r="18">
      <c r="A18" s="18" t="inlineStr">
        <is>
          <t>القيمة العادلة لأصول الخطة</t>
        </is>
      </c>
      <c r="B18" s="22" t="n">
        <v>1500000</v>
      </c>
    </row>
    <row r="19">
      <c r="A19" s="18" t="inlineStr">
        <is>
          <t>صافي الالتزام</t>
        </is>
      </c>
      <c r="B19" s="26">
        <f>G16-B18</f>
        <v/>
      </c>
    </row>
  </sheetData>
  <sheetProtection selectLockedCells="0" selectUnlockedCells="0" sheet="1" objects="0" insertRows="1" insertHyperlinks="1" autoFilter="0" scenarios="0" formatColumns="0" deleteColumns="1" insertColumns="1" pivotTables="1" deleteRows="1" formatCells="0" formatRows="0" sort="0"/>
  <mergeCells count="2">
    <mergeCell ref="A1:I1"/>
    <mergeCell ref="A2:I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2026-11-03T12:45:53Z</dcterms:created>
  <dcterms:modified xmlns:dcterms="http://purl.org/dc/terms/" xmlns:xsi="http://www.w3.org/2001/XMLSchema-instance" xsi:type="dcterms:W3CDTF">2026-11-03T12:45:53Z</dcterms:modified>
</cp:coreProperties>
</file>