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وقع" sheetId="3" state="visible" r:id="rId3"/>
  </sheets>
  <definedNames>
    <definedName name="_xlnm.Print_Area" localSheetId="2">'التوقع'!$A$1:$H$23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164" fontId="15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الرصيد الشهري</a:t>
            </a:r>
          </a:p>
        </rich>
      </tx>
    </title>
    <plotArea>
      <lineChart>
        <grouping val="standard"/>
        <ser>
          <idx val="0"/>
          <order val="0"/>
          <tx>
            <strRef>
              <f>'التوقع'!G5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'التوقع'!$A$6:$A$17</f>
            </numRef>
          </cat>
          <val>
            <numRef>
              <f>'التوقع'!$G$6:$G$17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توقع النقدية لتقييم الاستمرارية 12 شهرًا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لدعم تقييم الاستمرارية: لكل شهر المتحصلات والمدفوعات وخدمة الدين والتمويل الجديد، فيحسب صافي الحركة والرصيد الختامي، ويقارنه بالحد الأدنى ويحدد أول شهر يقع تحته وأدنى رصيد.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رصيد البداية والحد الأدنى، ثم تقديرات كل شهر بواقعية، وجرّب سيناريو متشائمًا بتعديل الأرقام.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المثال متعثر عمدًا للتوضيح. لا تدرج تمويلًا غير مؤكد دون توثيق خطط الإدارة. الفترة 12 شهرًا على الأقل من تاريخ القوائم وفق IAS 1، وتقييم المراجع وفق ISA 570.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2" customWidth="1" min="4" max="4"/>
    <col width="12" customWidth="1" min="5" max="5"/>
    <col width="12" customWidth="1" min="6" max="6"/>
    <col width="13" customWidth="1" min="7" max="7"/>
    <col width="11" customWidth="1" min="8" max="8"/>
  </cols>
  <sheetData>
    <row r="1" ht="30" customHeight="1">
      <c r="A1" s="15" t="inlineStr">
        <is>
          <t>توقع النقدية - 2026 (مثال)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رصيد البداية</t>
        </is>
      </c>
      <c r="B3" s="19" t="n">
        <v>900000</v>
      </c>
      <c r="C3" s="18" t="inlineStr">
        <is>
          <t>الحد الأدنى</t>
        </is>
      </c>
      <c r="D3" s="20" t="n"/>
      <c r="E3" s="19" t="n">
        <v>300000</v>
      </c>
    </row>
    <row r="5" ht="36" customHeight="1">
      <c r="A5" s="21" t="inlineStr">
        <is>
          <t>الشهر</t>
        </is>
      </c>
      <c r="B5" s="21" t="inlineStr">
        <is>
          <t>المتحصلات</t>
        </is>
      </c>
      <c r="C5" s="21" t="inlineStr">
        <is>
          <t>المدفوعات</t>
        </is>
      </c>
      <c r="D5" s="21" t="inlineStr">
        <is>
          <t>خدمة الدين</t>
        </is>
      </c>
      <c r="E5" s="21" t="inlineStr">
        <is>
          <t>تمويل جديد</t>
        </is>
      </c>
      <c r="F5" s="21" t="inlineStr">
        <is>
          <t>صافي الحركة</t>
        </is>
      </c>
      <c r="G5" s="21" t="inlineStr">
        <is>
          <t>الرصيد</t>
        </is>
      </c>
      <c r="H5" s="21" t="inlineStr">
        <is>
          <t>الحالة</t>
        </is>
      </c>
    </row>
    <row r="6">
      <c r="A6" s="22" t="inlineStr">
        <is>
          <t>يناير</t>
        </is>
      </c>
      <c r="B6" s="19" t="n">
        <v>3200000</v>
      </c>
      <c r="C6" s="19" t="n">
        <v>2900000</v>
      </c>
      <c r="D6" s="19" t="n">
        <v>250000</v>
      </c>
      <c r="E6" s="19" t="n">
        <v>0</v>
      </c>
      <c r="F6" s="23">
        <f>N(B6)-N(C6)-N(D6)+N(E6)</f>
        <v/>
      </c>
      <c r="G6" s="23">
        <f>$B$3+F6</f>
        <v/>
      </c>
      <c r="H6" s="24">
        <f>IF(G6&lt;$E$3,"تحت الحد","مقبول")</f>
        <v/>
      </c>
    </row>
    <row r="7">
      <c r="A7" s="22" t="inlineStr">
        <is>
          <t>فبراير</t>
        </is>
      </c>
      <c r="B7" s="19" t="n">
        <v>3100000</v>
      </c>
      <c r="C7" s="19" t="n">
        <v>2800000</v>
      </c>
      <c r="D7" s="19" t="n">
        <v>250000</v>
      </c>
      <c r="E7" s="19" t="n">
        <v>0</v>
      </c>
      <c r="F7" s="23">
        <f>N(B7)-N(C7)-N(D7)+N(E7)</f>
        <v/>
      </c>
      <c r="G7" s="23">
        <f>G6+F7</f>
        <v/>
      </c>
      <c r="H7" s="24">
        <f>IF(G7&lt;$E$3,"تحت الحد","مقبول")</f>
        <v/>
      </c>
    </row>
    <row r="8">
      <c r="A8" s="22" t="inlineStr">
        <is>
          <t>مارس</t>
        </is>
      </c>
      <c r="B8" s="19" t="n">
        <v>3400000</v>
      </c>
      <c r="C8" s="19" t="n">
        <v>3000000</v>
      </c>
      <c r="D8" s="19" t="n">
        <v>800000</v>
      </c>
      <c r="E8" s="19" t="n">
        <v>0</v>
      </c>
      <c r="F8" s="23">
        <f>N(B8)-N(C8)-N(D8)+N(E8)</f>
        <v/>
      </c>
      <c r="G8" s="23">
        <f>G7+F8</f>
        <v/>
      </c>
      <c r="H8" s="24">
        <f>IF(G8&lt;$E$3,"تحت الحد","مقبول")</f>
        <v/>
      </c>
    </row>
    <row r="9">
      <c r="A9" s="22" t="inlineStr">
        <is>
          <t>أبريل</t>
        </is>
      </c>
      <c r="B9" s="19" t="n">
        <v>3000000</v>
      </c>
      <c r="C9" s="19" t="n">
        <v>2900000</v>
      </c>
      <c r="D9" s="19" t="n">
        <v>250000</v>
      </c>
      <c r="E9" s="19" t="n">
        <v>500000</v>
      </c>
      <c r="F9" s="23">
        <f>N(B9)-N(C9)-N(D9)+N(E9)</f>
        <v/>
      </c>
      <c r="G9" s="23">
        <f>G8+F9</f>
        <v/>
      </c>
      <c r="H9" s="24">
        <f>IF(G9&lt;$E$3,"تحت الحد","مقبول")</f>
        <v/>
      </c>
    </row>
    <row r="10">
      <c r="A10" s="22" t="inlineStr">
        <is>
          <t>مايو</t>
        </is>
      </c>
      <c r="B10" s="19" t="n">
        <v>2900000</v>
      </c>
      <c r="C10" s="19" t="n">
        <v>2800000</v>
      </c>
      <c r="D10" s="19" t="n">
        <v>250000</v>
      </c>
      <c r="E10" s="19" t="n">
        <v>0</v>
      </c>
      <c r="F10" s="23">
        <f>N(B10)-N(C10)-N(D10)+N(E10)</f>
        <v/>
      </c>
      <c r="G10" s="23">
        <f>G9+F10</f>
        <v/>
      </c>
      <c r="H10" s="24">
        <f>IF(G10&lt;$E$3,"تحت الحد","مقبول")</f>
        <v/>
      </c>
    </row>
    <row r="11">
      <c r="A11" s="22" t="inlineStr">
        <is>
          <t>يونيو</t>
        </is>
      </c>
      <c r="B11" s="19" t="n">
        <v>3300000</v>
      </c>
      <c r="C11" s="19" t="n">
        <v>2900000</v>
      </c>
      <c r="D11" s="19" t="n">
        <v>800000</v>
      </c>
      <c r="E11" s="19" t="n">
        <v>0</v>
      </c>
      <c r="F11" s="23">
        <f>N(B11)-N(C11)-N(D11)+N(E11)</f>
        <v/>
      </c>
      <c r="G11" s="23">
        <f>G10+F11</f>
        <v/>
      </c>
      <c r="H11" s="24">
        <f>IF(G11&lt;$E$3,"تحت الحد","مقبول")</f>
        <v/>
      </c>
    </row>
    <row r="12">
      <c r="A12" s="22" t="inlineStr">
        <is>
          <t>يوليو</t>
        </is>
      </c>
      <c r="B12" s="19" t="n">
        <v>3100000</v>
      </c>
      <c r="C12" s="19" t="n">
        <v>2900000</v>
      </c>
      <c r="D12" s="19" t="n">
        <v>250000</v>
      </c>
      <c r="E12" s="19" t="n">
        <v>0</v>
      </c>
      <c r="F12" s="23">
        <f>N(B12)-N(C12)-N(D12)+N(E12)</f>
        <v/>
      </c>
      <c r="G12" s="23">
        <f>G11+F12</f>
        <v/>
      </c>
      <c r="H12" s="24">
        <f>IF(G12&lt;$E$3,"تحت الحد","مقبول")</f>
        <v/>
      </c>
    </row>
    <row r="13">
      <c r="A13" s="22" t="inlineStr">
        <is>
          <t>أغسطس</t>
        </is>
      </c>
      <c r="B13" s="19" t="n">
        <v>2800000</v>
      </c>
      <c r="C13" s="19" t="n">
        <v>2800000</v>
      </c>
      <c r="D13" s="19" t="n">
        <v>250000</v>
      </c>
      <c r="E13" s="19" t="n">
        <v>0</v>
      </c>
      <c r="F13" s="23">
        <f>N(B13)-N(C13)-N(D13)+N(E13)</f>
        <v/>
      </c>
      <c r="G13" s="23">
        <f>G12+F13</f>
        <v/>
      </c>
      <c r="H13" s="24">
        <f>IF(G13&lt;$E$3,"تحت الحد","مقبول")</f>
        <v/>
      </c>
    </row>
    <row r="14">
      <c r="A14" s="22" t="inlineStr">
        <is>
          <t>سبتمبر</t>
        </is>
      </c>
      <c r="B14" s="19" t="n">
        <v>3200000</v>
      </c>
      <c r="C14" s="19" t="n">
        <v>2900000</v>
      </c>
      <c r="D14" s="19" t="n">
        <v>800000</v>
      </c>
      <c r="E14" s="19" t="n">
        <v>0</v>
      </c>
      <c r="F14" s="23">
        <f>N(B14)-N(C14)-N(D14)+N(E14)</f>
        <v/>
      </c>
      <c r="G14" s="23">
        <f>G13+F14</f>
        <v/>
      </c>
      <c r="H14" s="24">
        <f>IF(G14&lt;$E$3,"تحت الحد","مقبول")</f>
        <v/>
      </c>
    </row>
    <row r="15">
      <c r="A15" s="22" t="inlineStr">
        <is>
          <t>أكتوبر</t>
        </is>
      </c>
      <c r="B15" s="19" t="n">
        <v>3500000</v>
      </c>
      <c r="C15" s="19" t="n">
        <v>3000000</v>
      </c>
      <c r="D15" s="19" t="n">
        <v>250000</v>
      </c>
      <c r="E15" s="19" t="n">
        <v>0</v>
      </c>
      <c r="F15" s="23">
        <f>N(B15)-N(C15)-N(D15)+N(E15)</f>
        <v/>
      </c>
      <c r="G15" s="23">
        <f>G14+F15</f>
        <v/>
      </c>
      <c r="H15" s="24">
        <f>IF(G15&lt;$E$3,"تحت الحد","مقبول")</f>
        <v/>
      </c>
    </row>
    <row r="16">
      <c r="A16" s="22" t="inlineStr">
        <is>
          <t>نوفمبر</t>
        </is>
      </c>
      <c r="B16" s="19" t="n">
        <v>3400000</v>
      </c>
      <c r="C16" s="19" t="n">
        <v>3000000</v>
      </c>
      <c r="D16" s="19" t="n">
        <v>250000</v>
      </c>
      <c r="E16" s="19" t="n">
        <v>0</v>
      </c>
      <c r="F16" s="23">
        <f>N(B16)-N(C16)-N(D16)+N(E16)</f>
        <v/>
      </c>
      <c r="G16" s="23">
        <f>G15+F16</f>
        <v/>
      </c>
      <c r="H16" s="24">
        <f>IF(G16&lt;$E$3,"تحت الحد","مقبول")</f>
        <v/>
      </c>
    </row>
    <row r="17">
      <c r="A17" s="22" t="inlineStr">
        <is>
          <t>ديسمبر</t>
        </is>
      </c>
      <c r="B17" s="19" t="n">
        <v>3600000</v>
      </c>
      <c r="C17" s="19" t="n">
        <v>3100000</v>
      </c>
      <c r="D17" s="19" t="n">
        <v>800000</v>
      </c>
      <c r="E17" s="19" t="n">
        <v>0</v>
      </c>
      <c r="F17" s="23">
        <f>N(B17)-N(C17)-N(D17)+N(E17)</f>
        <v/>
      </c>
      <c r="G17" s="23">
        <f>G16+F17</f>
        <v/>
      </c>
      <c r="H17" s="24">
        <f>IF(G17&lt;$E$3,"تحت الحد","مقبول")</f>
        <v/>
      </c>
    </row>
    <row r="18">
      <c r="A18" s="25" t="inlineStr">
        <is>
          <t>الإجمالي</t>
        </is>
      </c>
      <c r="B18" s="26">
        <f>SUM(B6:B17)</f>
        <v/>
      </c>
      <c r="C18" s="26">
        <f>SUM(C6:C17)</f>
        <v/>
      </c>
      <c r="D18" s="26">
        <f>SUM(D6:D17)</f>
        <v/>
      </c>
      <c r="E18" s="26">
        <f>SUM(E6:E17)</f>
        <v/>
      </c>
      <c r="F18" s="26">
        <f>SUM(F6:F17)</f>
        <v/>
      </c>
      <c r="G18" s="27" t="n"/>
      <c r="H18" s="27" t="n"/>
    </row>
    <row r="20">
      <c r="A20" s="18" t="inlineStr">
        <is>
          <t>أدنى رصيد</t>
        </is>
      </c>
      <c r="B20" s="28">
        <f>MIN(G6:G17)</f>
        <v/>
      </c>
    </row>
    <row r="21">
      <c r="A21" s="29" t="inlineStr">
        <is>
          <t>شهور تحت الحد</t>
        </is>
      </c>
      <c r="B21" s="23">
        <f>COUNTIF(H6:H17,"تحت الحد")</f>
        <v/>
      </c>
    </row>
    <row r="22">
      <c r="A22" s="29" t="inlineStr">
        <is>
          <t>أول شهر تحت الحد</t>
        </is>
      </c>
      <c r="B22" s="24">
        <f>IFERROR(INDEX(A6:A17,MATCH("تحت الحد",H6:H17,0)),"لا يوجد")</f>
        <v/>
      </c>
    </row>
    <row r="23">
      <c r="A23" s="29" t="inlineStr">
        <is>
          <t>الرصيد الختامي</t>
        </is>
      </c>
      <c r="B23" s="23">
        <f>G17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C3:D3"/>
    <mergeCell ref="A2:H2"/>
    <mergeCell ref="A1:H1"/>
  </mergeCells>
  <conditionalFormatting sqref="H6:H17">
    <cfRule type="cellIs" priority="1" operator="equal" dxfId="0">
      <formula>"تحت الحد"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2026-11-03T12:45:54Z</dcterms:created>
  <dcterms:modified xmlns:dcterms="http://purl.org/dc/terms/" xmlns:xsi="http://www.w3.org/2001/XMLSchema-instance" xsi:type="dcterms:W3CDTF">2026-11-03T12:45:54Z</dcterms:modified>
</cp:coreProperties>
</file>