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دفعات" sheetId="3" state="visible" r:id="rId3"/>
  </sheets>
  <definedNames>
    <definedName name="_xlnm.Print_Area" localSheetId="2">'الدفعات'!$A$1:$G$23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;[Red]-#,##0.0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164" fontId="16" fillId="5" borderId="3" applyAlignment="1" pivotButton="0" quotePrefix="0" xfId="0">
      <alignment horizontal="center" vertical="center"/>
    </xf>
    <xf numFmtId="0" fontId="16" fillId="5" borderId="3" pivotButton="0" quotePrefix="0" xfId="0"/>
    <xf numFmtId="0" fontId="10" fillId="0" borderId="2" applyAlignment="1" pivotButton="0" quotePrefix="0" xfId="0">
      <alignment horizontal="right" vertical="center" wrapText="1"/>
    </xf>
    <xf numFmtId="165" fontId="10" fillId="0" borderId="2" applyAlignment="1" pivotButton="0" quotePrefix="0" xfId="0">
      <alignment horizontal="center" vertical="center"/>
    </xf>
    <xf numFmtId="164" fontId="15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مقارنة تكلفة المخزون: FIFO والمتوسط المرجح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لتوضيح أثر طريقة التكلفة وفق IAS 2: من دفعات الشراء والكمية المباعة يحسب تكلفة المبيعات والمخزون الختامي بطريقتي الوارد أولًا والمتوسط المرجح، والفرق بينهما.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الدفعات مرتبة زمنيًا بالكمية والتكلفة، ثم الكمية المباعة في الفترة.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المتوسط هنا دوري لكامل الفترة؛ المتوسط المستمر يعطي نتيجة مختلفة. طريقة LIFO غير مسموحة وفق IAS 2. طبق طريقة ثابتة للأصناف المتشابهة، وافحص صافي القيمة البيعية.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9" customWidth="1" min="2" max="2"/>
    <col width="9" customWidth="1" min="3" max="3"/>
    <col width="12" customWidth="1" min="4" max="4"/>
    <col width="10" customWidth="1" min="5" max="5"/>
    <col width="12" customWidth="1" min="6" max="6"/>
    <col width="12" customWidth="1" min="7" max="7"/>
  </cols>
  <sheetData>
    <row r="1" ht="30" customHeight="1">
      <c r="A1" s="15" t="inlineStr">
        <is>
          <t>تكلفة المخزون - 2025</t>
        </is>
      </c>
      <c r="B1" s="16" t="n"/>
      <c r="C1" s="16" t="n"/>
      <c r="D1" s="16" t="n"/>
      <c r="E1" s="16" t="n"/>
      <c r="F1" s="16" t="n"/>
      <c r="G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الكمية المباعة</t>
        </is>
      </c>
      <c r="B3" s="19" t="n">
        <v>900</v>
      </c>
    </row>
    <row r="5" ht="36" customHeight="1">
      <c r="A5" s="20" t="inlineStr">
        <is>
          <t>الدفعة</t>
        </is>
      </c>
      <c r="B5" s="20" t="inlineStr">
        <is>
          <t>الكمية</t>
        </is>
      </c>
      <c r="C5" s="20" t="inlineStr">
        <is>
          <t>التكلفة</t>
        </is>
      </c>
      <c r="D5" s="20" t="inlineStr">
        <is>
          <t>القيمة</t>
        </is>
      </c>
      <c r="E5" s="20" t="inlineStr">
        <is>
          <t>مستهلك FIFO</t>
        </is>
      </c>
      <c r="F5" s="20" t="inlineStr">
        <is>
          <t>تكلفة FIFO</t>
        </is>
      </c>
      <c r="G5" s="20" t="inlineStr">
        <is>
          <t>مخزون FIFO</t>
        </is>
      </c>
    </row>
    <row r="6">
      <c r="A6" s="21" t="inlineStr">
        <is>
          <t>رصيد أول المدة</t>
        </is>
      </c>
      <c r="B6" s="19" t="n">
        <v>300</v>
      </c>
      <c r="C6" s="22" t="n">
        <v>80</v>
      </c>
      <c r="D6" s="23">
        <f>IF(A6="","",N(B6)*N(C6))</f>
        <v/>
      </c>
      <c r="E6" s="23">
        <f>IF(A6="","",MIN(N(B6),MAX(0,$B$3-SUM(E$5:E5))))</f>
        <v/>
      </c>
      <c r="F6" s="23">
        <f>IF(A6="","",E6*N(C6))</f>
        <v/>
      </c>
      <c r="G6" s="23">
        <f>IF(A6="","",D6-F6)</f>
        <v/>
      </c>
    </row>
    <row r="7">
      <c r="A7" s="21" t="inlineStr">
        <is>
          <t>شراء مارس</t>
        </is>
      </c>
      <c r="B7" s="19" t="n">
        <v>400</v>
      </c>
      <c r="C7" s="22" t="n">
        <v>88</v>
      </c>
      <c r="D7" s="23">
        <f>IF(A7="","",N(B7)*N(C7))</f>
        <v/>
      </c>
      <c r="E7" s="23">
        <f>IF(A7="","",MIN(N(B7),MAX(0,$B$3-SUM(E$5:E6))))</f>
        <v/>
      </c>
      <c r="F7" s="23">
        <f>IF(A7="","",E7*N(C7))</f>
        <v/>
      </c>
      <c r="G7" s="23">
        <f>IF(A7="","",D7-F7)</f>
        <v/>
      </c>
    </row>
    <row r="8">
      <c r="A8" s="21" t="inlineStr">
        <is>
          <t>شراء يونيو</t>
        </is>
      </c>
      <c r="B8" s="19" t="n">
        <v>500</v>
      </c>
      <c r="C8" s="22" t="n">
        <v>95</v>
      </c>
      <c r="D8" s="23">
        <f>IF(A8="","",N(B8)*N(C8))</f>
        <v/>
      </c>
      <c r="E8" s="23">
        <f>IF(A8="","",MIN(N(B8),MAX(0,$B$3-SUM(E$5:E7))))</f>
        <v/>
      </c>
      <c r="F8" s="23">
        <f>IF(A8="","",E8*N(C8))</f>
        <v/>
      </c>
      <c r="G8" s="23">
        <f>IF(A8="","",D8-F8)</f>
        <v/>
      </c>
    </row>
    <row r="9">
      <c r="A9" s="21" t="inlineStr">
        <is>
          <t>شراء سبتمبر</t>
        </is>
      </c>
      <c r="B9" s="19" t="n">
        <v>200</v>
      </c>
      <c r="C9" s="22" t="n">
        <v>102</v>
      </c>
      <c r="D9" s="23">
        <f>IF(A9="","",N(B9)*N(C9))</f>
        <v/>
      </c>
      <c r="E9" s="23">
        <f>IF(A9="","",MIN(N(B9),MAX(0,$B$3-SUM(E$5:E8))))</f>
        <v/>
      </c>
      <c r="F9" s="23">
        <f>IF(A9="","",E9*N(C9))</f>
        <v/>
      </c>
      <c r="G9" s="23">
        <f>IF(A9="","",D9-F9)</f>
        <v/>
      </c>
    </row>
    <row r="10">
      <c r="A10" s="21" t="n"/>
      <c r="B10" s="19" t="n"/>
      <c r="C10" s="22" t="n"/>
      <c r="D10" s="23">
        <f>IF(A10="","",N(B10)*N(C10))</f>
        <v/>
      </c>
      <c r="E10" s="23">
        <f>IF(A10="","",MIN(N(B10),MAX(0,$B$3-SUM(E$5:E9))))</f>
        <v/>
      </c>
      <c r="F10" s="23">
        <f>IF(A10="","",E10*N(C10))</f>
        <v/>
      </c>
      <c r="G10" s="23">
        <f>IF(A10="","",D10-F10)</f>
        <v/>
      </c>
    </row>
    <row r="11">
      <c r="A11" s="21" t="n"/>
      <c r="B11" s="19" t="n"/>
      <c r="C11" s="22" t="n"/>
      <c r="D11" s="23">
        <f>IF(A11="","",N(B11)*N(C11))</f>
        <v/>
      </c>
      <c r="E11" s="23">
        <f>IF(A11="","",MIN(N(B11),MAX(0,$B$3-SUM(E$5:E10))))</f>
        <v/>
      </c>
      <c r="F11" s="23">
        <f>IF(A11="","",E11*N(C11))</f>
        <v/>
      </c>
      <c r="G11" s="23">
        <f>IF(A11="","",D11-F11)</f>
        <v/>
      </c>
    </row>
    <row r="12">
      <c r="A12" s="21" t="n"/>
      <c r="B12" s="19" t="n"/>
      <c r="C12" s="22" t="n"/>
      <c r="D12" s="23">
        <f>IF(A12="","",N(B12)*N(C12))</f>
        <v/>
      </c>
      <c r="E12" s="23">
        <f>IF(A12="","",MIN(N(B12),MAX(0,$B$3-SUM(E$5:E11))))</f>
        <v/>
      </c>
      <c r="F12" s="23">
        <f>IF(A12="","",E12*N(C12))</f>
        <v/>
      </c>
      <c r="G12" s="23">
        <f>IF(A12="","",D12-F12)</f>
        <v/>
      </c>
    </row>
    <row r="13">
      <c r="A13" s="21" t="n"/>
      <c r="B13" s="19" t="n"/>
      <c r="C13" s="22" t="n"/>
      <c r="D13" s="23">
        <f>IF(A13="","",N(B13)*N(C13))</f>
        <v/>
      </c>
      <c r="E13" s="23">
        <f>IF(A13="","",MIN(N(B13),MAX(0,$B$3-SUM(E$5:E12))))</f>
        <v/>
      </c>
      <c r="F13" s="23">
        <f>IF(A13="","",E13*N(C13))</f>
        <v/>
      </c>
      <c r="G13" s="23">
        <f>IF(A13="","",D13-F13)</f>
        <v/>
      </c>
    </row>
    <row r="14">
      <c r="A14" s="21" t="n"/>
      <c r="B14" s="19" t="n"/>
      <c r="C14" s="22" t="n"/>
      <c r="D14" s="23">
        <f>IF(A14="","",N(B14)*N(C14))</f>
        <v/>
      </c>
      <c r="E14" s="23">
        <f>IF(A14="","",MIN(N(B14),MAX(0,$B$3-SUM(E$5:E13))))</f>
        <v/>
      </c>
      <c r="F14" s="23">
        <f>IF(A14="","",E14*N(C14))</f>
        <v/>
      </c>
      <c r="G14" s="23">
        <f>IF(A14="","",D14-F14)</f>
        <v/>
      </c>
    </row>
    <row r="15">
      <c r="A15" s="21" t="n"/>
      <c r="B15" s="19" t="n"/>
      <c r="C15" s="22" t="n"/>
      <c r="D15" s="23">
        <f>IF(A15="","",N(B15)*N(C15))</f>
        <v/>
      </c>
      <c r="E15" s="23">
        <f>IF(A15="","",MIN(N(B15),MAX(0,$B$3-SUM(E$5:E14))))</f>
        <v/>
      </c>
      <c r="F15" s="23">
        <f>IF(A15="","",E15*N(C15))</f>
        <v/>
      </c>
      <c r="G15" s="23">
        <f>IF(A15="","",D15-F15)</f>
        <v/>
      </c>
    </row>
    <row r="16">
      <c r="A16" s="21" t="n"/>
      <c r="B16" s="19" t="n"/>
      <c r="C16" s="22" t="n"/>
      <c r="D16" s="23">
        <f>IF(A16="","",N(B16)*N(C16))</f>
        <v/>
      </c>
      <c r="E16" s="23">
        <f>IF(A16="","",MIN(N(B16),MAX(0,$B$3-SUM(E$5:E15))))</f>
        <v/>
      </c>
      <c r="F16" s="23">
        <f>IF(A16="","",E16*N(C16))</f>
        <v/>
      </c>
      <c r="G16" s="23">
        <f>IF(A16="","",D16-F16)</f>
        <v/>
      </c>
    </row>
    <row r="17">
      <c r="A17" s="21" t="n"/>
      <c r="B17" s="19" t="n"/>
      <c r="C17" s="22" t="n"/>
      <c r="D17" s="23">
        <f>IF(A17="","",N(B17)*N(C17))</f>
        <v/>
      </c>
      <c r="E17" s="23">
        <f>IF(A17="","",MIN(N(B17),MAX(0,$B$3-SUM(E$5:E16))))</f>
        <v/>
      </c>
      <c r="F17" s="23">
        <f>IF(A17="","",E17*N(C17))</f>
        <v/>
      </c>
      <c r="G17" s="23">
        <f>IF(A17="","",D17-F17)</f>
        <v/>
      </c>
    </row>
    <row r="18">
      <c r="A18" s="24" t="inlineStr">
        <is>
          <t>الإجمالي</t>
        </is>
      </c>
      <c r="B18" s="25">
        <f>SUM(B6:B17)</f>
        <v/>
      </c>
      <c r="C18" s="26" t="n"/>
      <c r="D18" s="25">
        <f>SUM(D6:D17)</f>
        <v/>
      </c>
      <c r="E18" s="25">
        <f>SUM(E6:E17)</f>
        <v/>
      </c>
      <c r="F18" s="25">
        <f>SUM(F6:F17)</f>
        <v/>
      </c>
      <c r="G18" s="25">
        <f>SUM(G6:G17)</f>
        <v/>
      </c>
    </row>
    <row r="20">
      <c r="A20" s="27" t="inlineStr">
        <is>
          <t>متوسط التكلفة</t>
        </is>
      </c>
      <c r="B20" s="28">
        <f>IF(B18=0,"",D18/B18)</f>
        <v/>
      </c>
    </row>
    <row r="21">
      <c r="A21" s="27" t="inlineStr">
        <is>
          <t>تكلفة المبيعات بالمتوسط</t>
        </is>
      </c>
      <c r="B21" s="23">
        <f>B3*B20</f>
        <v/>
      </c>
    </row>
    <row r="22">
      <c r="A22" s="27" t="inlineStr">
        <is>
          <t>المخزون بالمتوسط</t>
        </is>
      </c>
      <c r="B22" s="23">
        <f>D18-B21</f>
        <v/>
      </c>
    </row>
    <row r="23">
      <c r="A23" s="18" t="inlineStr">
        <is>
          <t>الفرق في الربح (FIFO - متوسط)</t>
        </is>
      </c>
      <c r="B23" s="29">
        <f>B21-F18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G2"/>
    <mergeCell ref="A1:G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2026-11-03T12:53:52Z</dcterms:created>
  <dcterms:modified xmlns:dcterms="http://purl.org/dc/terms/" xmlns:xsi="http://www.w3.org/2001/XMLSchema-instance" xsi:type="dcterms:W3CDTF">2026-11-03T12:53:52Z</dcterms:modified>
</cp:coreProperties>
</file>