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شجرة الحسابات" state="visible" r:id="rId5"/>
    <sheet sheetId="3" name="القيود" state="visible" r:id="rId6"/>
    <sheet sheetId="4" name="ميزان المراجعة" state="visible" r:id="rId7"/>
    <sheet sheetId="5" name="القوائم المختصرة" state="visible" r:id="rId8"/>
  </sheets>
  <calcPr calcId="171027"/>
</workbook>
</file>

<file path=xl/sharedStrings.xml><?xml version="1.0" encoding="utf-8"?>
<sst xmlns="http://schemas.openxmlformats.org/spreadsheetml/2006/main" count="105" uniqueCount="80">
  <si>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</si>
  <si>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</si>
  <si>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</si>
  <si>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</si>
  <si>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</si>
  <si>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</si>
  <si>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</si>
  <si>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</si>
  <si>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</si>
  <si>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</si>
  <si>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نظام قيود وميزان مراجعة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</si>
  <si>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</si>
  <si>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</si>
  <si>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</si>
  <si>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</si>
  <si>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</si>
  <si>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</si>
  <si>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شجرة الحسابات</t>
  </si>
  <si>
    <t>أنشئ حساباتك هنا مرة واحدة: كود واسم ونوع. النوع يجب أن يكون أحد: أصول، خصوم، حقوق ملكية، إيرادات، مصروفات (يظهر كقائمة). الحسابات أمثلة لنشاط تجاري صغير فعدّلها.</t>
  </si>
  <si>
    <t>الكود</t>
  </si>
  <si>
    <t>اسم الحساب</t>
  </si>
  <si>
    <t>النوع</t>
  </si>
  <si>
    <t>الصندوق</t>
  </si>
  <si>
    <t>أصول</t>
  </si>
  <si>
    <t>البنك</t>
  </si>
  <si>
    <t>العملاء</t>
  </si>
  <si>
    <t>المخزون</t>
  </si>
  <si>
    <t>الأصول الثابتة</t>
  </si>
  <si>
    <t>الموردون</t>
  </si>
  <si>
    <t>خصوم</t>
  </si>
  <si>
    <t>مصروفات مستحقة</t>
  </si>
  <si>
    <t>رأس المال</t>
  </si>
  <si>
    <t>حقوق ملكية</t>
  </si>
  <si>
    <t>المبيعات</t>
  </si>
  <si>
    <t>إيرادات</t>
  </si>
  <si>
    <t>إيرادات أخرى</t>
  </si>
  <si>
    <t>تكلفة البضاعة المباعة</t>
  </si>
  <si>
    <t>مصروفات</t>
  </si>
  <si>
    <t>الرواتب والأجور</t>
  </si>
  <si>
    <t>الإيجار</t>
  </si>
  <si>
    <t>الكهرباء والمياه</t>
  </si>
  <si>
    <t>التسويق والإعلان</t>
  </si>
  <si>
    <t>مصروفات عمومية</t>
  </si>
  <si>
    <t>قيود اليومية</t>
  </si>
  <si>
    <t>كل قيد له رقم واحد يتكرر في كل أسطره. اكتب كود الحساب فيظهر اسمه وحده، وضع المبلغ في «مدين» أو «دائن». عمود «فرق القيد» يجب أن يكون صفرًا في كل سطر، وإلا فالقيد غير متزن.</t>
  </si>
  <si>
    <t>رقم القيد</t>
  </si>
  <si>
    <t>التاريخ</t>
  </si>
  <si>
    <t>كود الحساب</t>
  </si>
  <si>
    <t>البيان</t>
  </si>
  <si>
    <t>مدين</t>
  </si>
  <si>
    <t>دائن</t>
  </si>
  <si>
    <t>فرق القيد</t>
  </si>
  <si>
    <t>إيداع رأس المال في البنك</t>
  </si>
  <si>
    <t>شراء معدات وأجهزة</t>
  </si>
  <si>
    <t>شراء بضاعة على الحساب</t>
  </si>
  <si>
    <t>مبيعات نقدية</t>
  </si>
  <si>
    <t>تكلفة بضاعة مباعة</t>
  </si>
  <si>
    <t>مبيعات آجلة لعميل</t>
  </si>
  <si>
    <t>إيجار شهر أكتوبر</t>
  </si>
  <si>
    <t>رواتب أكتوبر</t>
  </si>
  <si>
    <t>تحصيل من عميل</t>
  </si>
  <si>
    <t>ميزان المراجعة</t>
  </si>
  <si>
    <t>يُحسب وحده من ورقة القيود. إن اختلف مجموع الأرصدة المدينة عن الدائنة فراجع عمود «فرق القيد» في ورقة القيود.</t>
  </si>
  <si>
    <t>إجمالي مدين</t>
  </si>
  <si>
    <t>إجمالي دائن</t>
  </si>
  <si>
    <t>رصيد مدين</t>
  </si>
  <si>
    <t>رصيد دائن</t>
  </si>
  <si>
    <t>الإجمالي</t>
  </si>
  <si>
    <t>قائمة الدخل والمركز المالي (مختصرة)</t>
  </si>
  <si>
    <t>أرقام تجميعية من ميزان المراجعة بحسب نوع الحساب. مناسبة لمتابعة نتيجة النشاط، وليست بديلًا عن القوائم المالية الرسمية.</t>
  </si>
  <si>
    <t>قائمة الدخل</t>
  </si>
  <si>
    <t>الإيرادات</t>
  </si>
  <si>
    <t>المصروفات</t>
  </si>
  <si>
    <t>صافي الربح (الخسارة)</t>
  </si>
  <si>
    <t>المركز المالي</t>
  </si>
  <si>
    <t>الأصول</t>
  </si>
  <si>
    <t>الخصوم</t>
  </si>
  <si>
    <t>حقوق الملكية (رأس المال)</t>
  </si>
  <si>
    <t>إجمالي الخصوم وحقوق الملكية</t>
  </si>
  <si>
    <t>فرق المعادلة المحاسبية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</si>
</sst>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i/>
      <color rgb="FF595959"/>
      <sz val="10"/>
      <name val="Arial"/>
    </font>
    <font>
      <b/>
      <color rgb="FFFFFFFF"/>
      <sz val="11"/>
      <name val="Arial"/>
    </font>
    <font>
      <color rgb="FF000000"/>
      <sz val="11"/>
      <name val="Arial"/>
    </font>
    <font>
      <b/>
      <color rgb="FF000000"/>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5">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wrapText="1"/>
    </xf>
    <xf numFmtId="0" fontId="9" fillId="2" borderId="1" xfId="0" applyFont="1" applyFill="1" applyBorder="1" applyAlignment="1">
      <alignment horizontal="center" vertical="center" wrapText="1"/>
    </xf>
    <xf numFmtId="1" fontId="10" fillId="3" borderId="1" xfId="0" applyNumberFormat="1" applyFont="1" applyFill="1" applyBorder="1" applyAlignment="1">
      <alignment horizontal="center" vertical="center"/>
    </xf>
    <xf numFmtId="0" fontId="10" fillId="3" borderId="1" xfId="0" applyFont="1" applyFill="1" applyBorder="1" applyAlignment="1">
      <alignment horizontal="right" vertical="center"/>
    </xf>
    <xf numFmtId="0" fontId="10" fillId="3" borderId="1" xfId="0" applyFont="1" applyFill="1" applyBorder="1" applyAlignment="1">
      <alignment horizontal="center" vertical="center"/>
    </xf>
    <xf numFmtId="164" fontId="10" fillId="3" borderId="1" xfId="0" applyNumberFormat="1" applyFont="1" applyFill="1" applyBorder="1" applyAlignment="1">
      <alignment horizontal="center" vertical="center"/>
    </xf>
    <xf numFmtId="0" fontId="10" fillId="0" borderId="1" xfId="0" applyFont="1" applyBorder="1" applyAlignment="1">
      <alignment horizontal="right" vertical="center"/>
    </xf>
    <xf numFmtId="4" fontId="10" fillId="3" borderId="1" xfId="0" applyNumberFormat="1" applyFont="1" applyFill="1" applyBorder="1" applyAlignment="1">
      <alignment horizontal="center" vertical="center"/>
    </xf>
    <xf numFmtId="4" fontId="10"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1" fillId="4" borderId="1" xfId="0" applyFont="1" applyFill="1" applyBorder="1" applyAlignment="1">
      <alignment horizontal="center" vertical="center"/>
    </xf>
    <xf numFmtId="4" fontId="11" fillId="4" borderId="1" xfId="0" applyNumberFormat="1" applyFont="1" applyFill="1" applyBorder="1" applyAlignment="1">
      <alignment horizontal="center" vertical="center"/>
    </xf>
    <xf numFmtId="0" fontId="11" fillId="0" borderId="0" xfId="0" applyFont="1" applyAlignment="1">
      <alignment horizontal="right" vertical="center"/>
    </xf>
    <xf numFmtId="0" fontId="11" fillId="4" borderId="1" xfId="0" applyFont="1" applyFill="1" applyBorder="1" applyAlignment="1">
      <alignment horizontal="right" vertical="center"/>
    </xf>
    <xf numFmtId="0" fontId="10" fillId="4" borderId="1" xfId="0" applyFont="1" applyFill="1" applyBorder="1" applyAlignment="1">
      <alignment horizontal="center" vertical="center"/>
    </xf>
    <xf numFmtId="0" fontId="11" fillId="0" borderId="1" xfId="0" applyFont="1" applyBorder="1" applyAlignment="1">
      <alignment horizontal="right" vertical="center"/>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4"/>
  <sheetViews>
    <sheetView workbookViewId="0" rightToLeft="1" tabSelected="1" showGridLines="0">
      <pane ySplit="4" topLeftCell="A5" activePane="bottomLeft" state="frozen"/>
      <selection pane="bottomLeft"/>
    </sheetView>
  </sheetViews>
  <sheetFormatPr defaultRowHeight="15" outlineLevelRow="0" outlineLevelCol="0" x14ac:dyDescent="55"/>
  <cols>
    <col min="1" max="1" width="12" customWidth="1"/>
    <col min="2" max="2" width="32" customWidth="1"/>
    <col min="3" max="3" width="16" customWidth="1"/>
  </cols>
  <sheetData>
    <row r="1" spans="1:3" x14ac:dyDescent="0.25">
      <c r="A1" s="7" t="s">
        <v>17</v>
      </c>
      <c r="B1" s="7"/>
      <c r="C1" s="7"/>
    </row>
    <row r="2" ht="34" customHeight="1" spans="1:3" x14ac:dyDescent="0.25">
      <c r="A2" s="8" t="s">
        <v>18</v>
      </c>
      <c r="B2" s="8"/>
      <c r="C2" s="8"/>
    </row>
    <row r="4" ht="32" customHeight="1" spans="1:3" x14ac:dyDescent="0.25">
      <c r="A4" s="9" t="s">
        <v>19</v>
      </c>
      <c r="B4" s="9" t="s">
        <v>20</v>
      </c>
      <c r="C4" s="9" t="s">
        <v>21</v>
      </c>
    </row>
    <row r="5" spans="1:3" x14ac:dyDescent="0.25">
      <c r="A5" s="10">
        <v>1101</v>
      </c>
      <c r="B5" s="11" t="s">
        <v>22</v>
      </c>
      <c r="C5" s="12" t="s">
        <v>23</v>
      </c>
    </row>
    <row r="6" spans="1:3" x14ac:dyDescent="0.25">
      <c r="A6" s="10">
        <v>1102</v>
      </c>
      <c r="B6" s="11" t="s">
        <v>24</v>
      </c>
      <c r="C6" s="12" t="s">
        <v>23</v>
      </c>
    </row>
    <row r="7" spans="1:3" x14ac:dyDescent="0.25">
      <c r="A7" s="10">
        <v>1201</v>
      </c>
      <c r="B7" s="11" t="s">
        <v>25</v>
      </c>
      <c r="C7" s="12" t="s">
        <v>23</v>
      </c>
    </row>
    <row r="8" spans="1:3" x14ac:dyDescent="0.25">
      <c r="A8" s="10">
        <v>1301</v>
      </c>
      <c r="B8" s="11" t="s">
        <v>26</v>
      </c>
      <c r="C8" s="12" t="s">
        <v>23</v>
      </c>
    </row>
    <row r="9" spans="1:3" x14ac:dyDescent="0.25">
      <c r="A9" s="10">
        <v>1501</v>
      </c>
      <c r="B9" s="11" t="s">
        <v>27</v>
      </c>
      <c r="C9" s="12" t="s">
        <v>23</v>
      </c>
    </row>
    <row r="10" spans="1:3" x14ac:dyDescent="0.25">
      <c r="A10" s="10">
        <v>2101</v>
      </c>
      <c r="B10" s="11" t="s">
        <v>28</v>
      </c>
      <c r="C10" s="12" t="s">
        <v>29</v>
      </c>
    </row>
    <row r="11" spans="1:3" x14ac:dyDescent="0.25">
      <c r="A11" s="10">
        <v>2201</v>
      </c>
      <c r="B11" s="11" t="s">
        <v>30</v>
      </c>
      <c r="C11" s="12" t="s">
        <v>29</v>
      </c>
    </row>
    <row r="12" spans="1:3" x14ac:dyDescent="0.25">
      <c r="A12" s="10">
        <v>3101</v>
      </c>
      <c r="B12" s="11" t="s">
        <v>31</v>
      </c>
      <c r="C12" s="12" t="s">
        <v>32</v>
      </c>
    </row>
    <row r="13" spans="1:3" x14ac:dyDescent="0.25">
      <c r="A13" s="10">
        <v>4101</v>
      </c>
      <c r="B13" s="11" t="s">
        <v>33</v>
      </c>
      <c r="C13" s="12" t="s">
        <v>34</v>
      </c>
    </row>
    <row r="14" spans="1:3" x14ac:dyDescent="0.25">
      <c r="A14" s="10">
        <v>4201</v>
      </c>
      <c r="B14" s="11" t="s">
        <v>35</v>
      </c>
      <c r="C14" s="12" t="s">
        <v>34</v>
      </c>
    </row>
    <row r="15" spans="1:3" x14ac:dyDescent="0.25">
      <c r="A15" s="10">
        <v>5101</v>
      </c>
      <c r="B15" s="11" t="s">
        <v>36</v>
      </c>
      <c r="C15" s="12" t="s">
        <v>37</v>
      </c>
    </row>
    <row r="16" spans="1:3" x14ac:dyDescent="0.25">
      <c r="A16" s="10">
        <v>5201</v>
      </c>
      <c r="B16" s="11" t="s">
        <v>38</v>
      </c>
      <c r="C16" s="12" t="s">
        <v>37</v>
      </c>
    </row>
    <row r="17" spans="1:3" x14ac:dyDescent="0.25">
      <c r="A17" s="10">
        <v>5202</v>
      </c>
      <c r="B17" s="11" t="s">
        <v>39</v>
      </c>
      <c r="C17" s="12" t="s">
        <v>37</v>
      </c>
    </row>
    <row r="18" spans="1:3" x14ac:dyDescent="0.25">
      <c r="A18" s="10">
        <v>5203</v>
      </c>
      <c r="B18" s="11" t="s">
        <v>40</v>
      </c>
      <c r="C18" s="12" t="s">
        <v>37</v>
      </c>
    </row>
    <row r="19" spans="1:3" x14ac:dyDescent="0.25">
      <c r="A19" s="10">
        <v>5204</v>
      </c>
      <c r="B19" s="11" t="s">
        <v>41</v>
      </c>
      <c r="C19" s="12" t="s">
        <v>37</v>
      </c>
    </row>
    <row r="20" spans="1:3" x14ac:dyDescent="0.25">
      <c r="A20" s="10">
        <v>5205</v>
      </c>
      <c r="B20" s="11" t="s">
        <v>42</v>
      </c>
      <c r="C20" s="12" t="s">
        <v>37</v>
      </c>
    </row>
    <row r="21" spans="1:3" x14ac:dyDescent="0.25">
      <c r="A21" s="10"/>
      <c r="B21" s="11"/>
      <c r="C21" s="12"/>
    </row>
    <row r="22" spans="1:3" x14ac:dyDescent="0.25">
      <c r="A22" s="10"/>
      <c r="B22" s="11"/>
      <c r="C22" s="12"/>
    </row>
    <row r="23" spans="1:3" x14ac:dyDescent="0.25">
      <c r="A23" s="10"/>
      <c r="B23" s="11"/>
      <c r="C23" s="12"/>
    </row>
    <row r="24" spans="1:3" x14ac:dyDescent="0.25">
      <c r="A24" s="10"/>
      <c r="B24" s="11"/>
      <c r="C24" s="12"/>
    </row>
    <row r="25" spans="1:3" x14ac:dyDescent="0.25">
      <c r="A25" s="10"/>
      <c r="B25" s="11"/>
      <c r="C25" s="12"/>
    </row>
    <row r="26" spans="1:3" x14ac:dyDescent="0.25">
      <c r="A26" s="10"/>
      <c r="B26" s="11"/>
      <c r="C26" s="12"/>
    </row>
    <row r="27" spans="1:3" x14ac:dyDescent="0.25">
      <c r="A27" s="10"/>
      <c r="B27" s="11"/>
      <c r="C27" s="12"/>
    </row>
    <row r="28" spans="1:3" x14ac:dyDescent="0.25">
      <c r="A28" s="10"/>
      <c r="B28" s="11"/>
      <c r="C28" s="12"/>
    </row>
    <row r="29" spans="1:3" x14ac:dyDescent="0.25">
      <c r="A29" s="10"/>
      <c r="B29" s="11"/>
      <c r="C29" s="12"/>
    </row>
    <row r="30" spans="1:3" x14ac:dyDescent="0.25">
      <c r="A30" s="10"/>
      <c r="B30" s="11"/>
      <c r="C30" s="12"/>
    </row>
    <row r="31" spans="1:3" x14ac:dyDescent="0.25">
      <c r="A31" s="10"/>
      <c r="B31" s="11"/>
      <c r="C31" s="12"/>
    </row>
    <row r="32" spans="1:3" x14ac:dyDescent="0.25">
      <c r="A32" s="10"/>
      <c r="B32" s="11"/>
      <c r="C32" s="12"/>
    </row>
    <row r="33" spans="1:3" x14ac:dyDescent="0.25">
      <c r="A33" s="10"/>
      <c r="B33" s="11"/>
      <c r="C33" s="12"/>
    </row>
    <row r="34" spans="1:3" x14ac:dyDescent="0.25">
      <c r="A34" s="10"/>
      <c r="B34" s="11"/>
      <c r="C34" s="12"/>
    </row>
    <row r="35" spans="1:3" x14ac:dyDescent="0.25">
      <c r="A35" s="10"/>
      <c r="B35" s="11"/>
      <c r="C35" s="12"/>
    </row>
    <row r="36" spans="1:3" x14ac:dyDescent="0.25">
      <c r="A36" s="10"/>
      <c r="B36" s="11"/>
      <c r="C36" s="12"/>
    </row>
    <row r="37" spans="1:3" x14ac:dyDescent="0.25">
      <c r="A37" s="10"/>
      <c r="B37" s="11"/>
      <c r="C37" s="12"/>
    </row>
    <row r="38" spans="1:3" x14ac:dyDescent="0.25">
      <c r="A38" s="10"/>
      <c r="B38" s="11"/>
      <c r="C38" s="12"/>
    </row>
    <row r="39" spans="1:3" x14ac:dyDescent="0.25">
      <c r="A39" s="10"/>
      <c r="B39" s="11"/>
      <c r="C39" s="12"/>
    </row>
    <row r="40" spans="1:3" x14ac:dyDescent="0.25">
      <c r="A40" s="10"/>
      <c r="B40" s="11"/>
      <c r="C40" s="12"/>
    </row>
    <row r="41" spans="1:3" x14ac:dyDescent="0.25">
      <c r="A41" s="10"/>
      <c r="B41" s="11"/>
      <c r="C41" s="12"/>
    </row>
    <row r="42" spans="1:3" x14ac:dyDescent="0.25">
      <c r="A42" s="10"/>
      <c r="B42" s="11"/>
      <c r="C42" s="12"/>
    </row>
    <row r="43" spans="1:3" x14ac:dyDescent="0.25">
      <c r="A43" s="10"/>
      <c r="B43" s="11"/>
      <c r="C43" s="12"/>
    </row>
    <row r="44" spans="1:3" x14ac:dyDescent="0.25">
      <c r="A44" s="10"/>
      <c r="B44" s="11"/>
      <c r="C44" s="12"/>
    </row>
    <row r="45" spans="1:3" x14ac:dyDescent="0.25">
      <c r="A45" s="10"/>
      <c r="B45" s="11"/>
      <c r="C45" s="12"/>
    </row>
    <row r="46" spans="1:3" x14ac:dyDescent="0.25">
      <c r="A46" s="10"/>
      <c r="B46" s="11"/>
      <c r="C46" s="12"/>
    </row>
    <row r="47" spans="1:3" x14ac:dyDescent="0.25">
      <c r="A47" s="10"/>
      <c r="B47" s="11"/>
      <c r="C47" s="12"/>
    </row>
    <row r="48" spans="1:3" x14ac:dyDescent="0.25">
      <c r="A48" s="10"/>
      <c r="B48" s="11"/>
      <c r="C48" s="12"/>
    </row>
    <row r="49" spans="1:3" x14ac:dyDescent="0.25">
      <c r="A49" s="10"/>
      <c r="B49" s="11"/>
      <c r="C49" s="12"/>
    </row>
    <row r="50" spans="1:3" x14ac:dyDescent="0.25">
      <c r="A50" s="10"/>
      <c r="B50" s="11"/>
      <c r="C50" s="12"/>
    </row>
    <row r="51" spans="1:3" x14ac:dyDescent="0.25">
      <c r="A51" s="10"/>
      <c r="B51" s="11"/>
      <c r="C51" s="12"/>
    </row>
    <row r="52" spans="1:3" x14ac:dyDescent="0.25">
      <c r="A52" s="10"/>
      <c r="B52" s="11"/>
      <c r="C52" s="12"/>
    </row>
    <row r="53" spans="1:3" x14ac:dyDescent="0.25">
      <c r="A53" s="10"/>
      <c r="B53" s="11"/>
      <c r="C53" s="12"/>
    </row>
    <row r="54" spans="1:3" x14ac:dyDescent="0.25">
      <c r="A54" s="10"/>
      <c r="B54" s="11"/>
      <c r="C54" s="12"/>
    </row>
    <row r="55" spans="1:3" x14ac:dyDescent="0.25">
      <c r="A55" s="10"/>
      <c r="B55" s="11"/>
      <c r="C55" s="12"/>
    </row>
    <row r="56" spans="1:3" x14ac:dyDescent="0.25">
      <c r="A56" s="10"/>
      <c r="B56" s="11"/>
      <c r="C56" s="12"/>
    </row>
    <row r="57" spans="1:3" x14ac:dyDescent="0.25">
      <c r="A57" s="10"/>
      <c r="B57" s="11"/>
      <c r="C57" s="12"/>
    </row>
    <row r="58" spans="1:3" x14ac:dyDescent="0.25">
      <c r="A58" s="10"/>
      <c r="B58" s="11"/>
      <c r="C58" s="12"/>
    </row>
    <row r="59" spans="1:3" x14ac:dyDescent="0.25">
      <c r="A59" s="10"/>
      <c r="B59" s="11"/>
      <c r="C59" s="12"/>
    </row>
    <row r="60" spans="1:3" x14ac:dyDescent="0.25">
      <c r="A60" s="10"/>
      <c r="B60" s="11"/>
      <c r="C60" s="12"/>
    </row>
    <row r="61" spans="1:3" x14ac:dyDescent="0.25">
      <c r="A61" s="10"/>
      <c r="B61" s="11"/>
      <c r="C61" s="12"/>
    </row>
    <row r="62" spans="1:3" x14ac:dyDescent="0.25">
      <c r="A62" s="10"/>
      <c r="B62" s="11"/>
      <c r="C62" s="12"/>
    </row>
    <row r="63" spans="1:3" x14ac:dyDescent="0.25">
      <c r="A63" s="10"/>
      <c r="B63" s="11"/>
      <c r="C63" s="12"/>
    </row>
    <row r="64" spans="1:3" x14ac:dyDescent="0.25">
      <c r="A64" s="10"/>
      <c r="B64" s="11"/>
      <c r="C64" s="12"/>
    </row>
  </sheetData>
  <mergeCells count="2">
    <mergeCell ref="A1:C1"/>
    <mergeCell ref="A2:C2"/>
  </mergeCells>
  <dataValidations count="1">
    <dataValidation type="list" allowBlank="1" sqref="C5:C64">
      <formula1>"أصول,خصوم,حقوق ملكية,إيرادات,مصروفات"</formula1>
    </dataValidation>
  </dataValidations>
  <pageMargins left="0.7" right="0.7" top="0.75" bottom="0.75"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4"/>
  <sheetViews>
    <sheetView workbookViewId="0" rightToLeft="1" showGridLines="0">
      <pane ySplit="4" topLeftCell="A5" activePane="bottomLeft" state="frozen"/>
      <selection pane="bottomLeft"/>
    </sheetView>
  </sheetViews>
  <sheetFormatPr defaultRowHeight="15" outlineLevelRow="0" outlineLevelCol="0" x14ac:dyDescent="55"/>
  <cols>
    <col min="2" max="2" width="13" customWidth="1"/>
    <col min="3" max="3" width="11" customWidth="1"/>
    <col min="4" max="4" width="26" customWidth="1"/>
    <col min="5" max="5" width="34" customWidth="1"/>
    <col min="6" max="7" width="13" customWidth="1"/>
    <col min="8" max="8" width="12" customWidth="1"/>
  </cols>
  <sheetData>
    <row r="1" spans="1:8" x14ac:dyDescent="0.25">
      <c r="A1" s="7" t="s">
        <v>43</v>
      </c>
      <c r="B1" s="7"/>
      <c r="C1" s="7"/>
      <c r="D1" s="7"/>
      <c r="E1" s="7"/>
      <c r="F1" s="7"/>
      <c r="G1" s="7"/>
      <c r="H1" s="7"/>
    </row>
    <row r="2" ht="34" customHeight="1" spans="1:8" x14ac:dyDescent="0.25">
      <c r="A2" s="8" t="s">
        <v>44</v>
      </c>
      <c r="B2" s="8"/>
      <c r="C2" s="8"/>
      <c r="D2" s="8"/>
      <c r="E2" s="8"/>
      <c r="F2" s="8"/>
      <c r="G2" s="8"/>
      <c r="H2" s="8"/>
    </row>
    <row r="4" ht="32" customHeight="1" spans="1:8" x14ac:dyDescent="0.25">
      <c r="A4" s="9" t="s">
        <v>45</v>
      </c>
      <c r="B4" s="9" t="s">
        <v>46</v>
      </c>
      <c r="C4" s="9" t="s">
        <v>47</v>
      </c>
      <c r="D4" s="9" t="s">
        <v>20</v>
      </c>
      <c r="E4" s="9" t="s">
        <v>48</v>
      </c>
      <c r="F4" s="9" t="s">
        <v>49</v>
      </c>
      <c r="G4" s="9" t="s">
        <v>50</v>
      </c>
      <c r="H4" s="9" t="s">
        <v>51</v>
      </c>
    </row>
    <row r="5" spans="1:8" x14ac:dyDescent="0.25">
      <c r="A5" s="10">
        <v>1</v>
      </c>
      <c r="B5" s="13">
        <v>46296</v>
      </c>
      <c r="C5" s="10">
        <v>1102</v>
      </c>
      <c r="D5" s="14">
        <f>IF(C5="","",IFERROR(INDEX('شجرة الحسابات'!$B$5:$B$64,MATCH(C5,'شجرة الحسابات'!$A$5:$A$64,0)),"كود غير موجود"))</f>
      </c>
      <c r="E5" s="11" t="s">
        <v>52</v>
      </c>
      <c r="F5" s="15">
        <v>100000</v>
      </c>
      <c r="G5" s="15"/>
      <c r="H5" s="16">
        <f>IF(A5="","",ROUND(SUMIF($A$5:$A$504,A5,$F$5:$F$504)-SUMIF($A$5:$A$504,A5,$G$5:$G$504),2))</f>
      </c>
    </row>
    <row r="6" spans="1:8" x14ac:dyDescent="0.25">
      <c r="A6" s="10">
        <v>1</v>
      </c>
      <c r="B6" s="13">
        <v>46296</v>
      </c>
      <c r="C6" s="10">
        <v>3101</v>
      </c>
      <c r="D6" s="14">
        <f>IF(C6="","",IFERROR(INDEX('شجرة الحسابات'!$B$5:$B$64,MATCH(C6,'شجرة الحسابات'!$A$5:$A$64,0)),"كود غير موجود"))</f>
      </c>
      <c r="E6" s="11" t="s">
        <v>52</v>
      </c>
      <c r="F6" s="15"/>
      <c r="G6" s="15">
        <v>100000</v>
      </c>
      <c r="H6" s="16">
        <f>IF(A6="","",ROUND(SUMIF($A$5:$A$504,A6,$F$5:$F$504)-SUMIF($A$5:$A$504,A6,$G$5:$G$504),2))</f>
      </c>
    </row>
    <row r="7" spans="1:8" x14ac:dyDescent="0.25">
      <c r="A7" s="10">
        <v>2</v>
      </c>
      <c r="B7" s="13">
        <v>46297</v>
      </c>
      <c r="C7" s="10">
        <v>1501</v>
      </c>
      <c r="D7" s="14">
        <f>IF(C7="","",IFERROR(INDEX('شجرة الحسابات'!$B$5:$B$64,MATCH(C7,'شجرة الحسابات'!$A$5:$A$64,0)),"كود غير موجود"))</f>
      </c>
      <c r="E7" s="11" t="s">
        <v>53</v>
      </c>
      <c r="F7" s="15">
        <v>30000</v>
      </c>
      <c r="G7" s="15"/>
      <c r="H7" s="16">
        <f>IF(A7="","",ROUND(SUMIF($A$5:$A$504,A7,$F$5:$F$504)-SUMIF($A$5:$A$504,A7,$G$5:$G$504),2))</f>
      </c>
    </row>
    <row r="8" spans="1:8" x14ac:dyDescent="0.25">
      <c r="A8" s="10">
        <v>2</v>
      </c>
      <c r="B8" s="13">
        <v>46297</v>
      </c>
      <c r="C8" s="10">
        <v>1102</v>
      </c>
      <c r="D8" s="14">
        <f>IF(C8="","",IFERROR(INDEX('شجرة الحسابات'!$B$5:$B$64,MATCH(C8,'شجرة الحسابات'!$A$5:$A$64,0)),"كود غير موجود"))</f>
      </c>
      <c r="E8" s="11" t="s">
        <v>53</v>
      </c>
      <c r="F8" s="15"/>
      <c r="G8" s="15">
        <v>30000</v>
      </c>
      <c r="H8" s="16">
        <f>IF(A8="","",ROUND(SUMIF($A$5:$A$504,A8,$F$5:$F$504)-SUMIF($A$5:$A$504,A8,$G$5:$G$504),2))</f>
      </c>
    </row>
    <row r="9" spans="1:8" x14ac:dyDescent="0.25">
      <c r="A9" s="10">
        <v>3</v>
      </c>
      <c r="B9" s="13">
        <v>46298</v>
      </c>
      <c r="C9" s="10">
        <v>1301</v>
      </c>
      <c r="D9" s="14">
        <f>IF(C9="","",IFERROR(INDEX('شجرة الحسابات'!$B$5:$B$64,MATCH(C9,'شجرة الحسابات'!$A$5:$A$64,0)),"كود غير موجود"))</f>
      </c>
      <c r="E9" s="11" t="s">
        <v>54</v>
      </c>
      <c r="F9" s="15">
        <v>25000</v>
      </c>
      <c r="G9" s="15"/>
      <c r="H9" s="16">
        <f>IF(A9="","",ROUND(SUMIF($A$5:$A$504,A9,$F$5:$F$504)-SUMIF($A$5:$A$504,A9,$G$5:$G$504),2))</f>
      </c>
    </row>
    <row r="10" spans="1:8" x14ac:dyDescent="0.25">
      <c r="A10" s="10">
        <v>3</v>
      </c>
      <c r="B10" s="13">
        <v>46298</v>
      </c>
      <c r="C10" s="10">
        <v>2101</v>
      </c>
      <c r="D10" s="14">
        <f>IF(C10="","",IFERROR(INDEX('شجرة الحسابات'!$B$5:$B$64,MATCH(C10,'شجرة الحسابات'!$A$5:$A$64,0)),"كود غير موجود"))</f>
      </c>
      <c r="E10" s="11" t="s">
        <v>54</v>
      </c>
      <c r="F10" s="15"/>
      <c r="G10" s="15">
        <v>25000</v>
      </c>
      <c r="H10" s="16">
        <f>IF(A10="","",ROUND(SUMIF($A$5:$A$504,A10,$F$5:$F$504)-SUMIF($A$5:$A$504,A10,$G$5:$G$504),2))</f>
      </c>
    </row>
    <row r="11" spans="1:8" x14ac:dyDescent="0.25">
      <c r="A11" s="10">
        <v>4</v>
      </c>
      <c r="B11" s="13">
        <v>46300</v>
      </c>
      <c r="C11" s="10">
        <v>1101</v>
      </c>
      <c r="D11" s="14">
        <f>IF(C11="","",IFERROR(INDEX('شجرة الحسابات'!$B$5:$B$64,MATCH(C11,'شجرة الحسابات'!$A$5:$A$64,0)),"كود غير موجود"))</f>
      </c>
      <c r="E11" s="11" t="s">
        <v>55</v>
      </c>
      <c r="F11" s="15">
        <v>18000</v>
      </c>
      <c r="G11" s="15"/>
      <c r="H11" s="16">
        <f>IF(A11="","",ROUND(SUMIF($A$5:$A$504,A11,$F$5:$F$504)-SUMIF($A$5:$A$504,A11,$G$5:$G$504),2))</f>
      </c>
    </row>
    <row r="12" spans="1:8" x14ac:dyDescent="0.25">
      <c r="A12" s="10">
        <v>4</v>
      </c>
      <c r="B12" s="13">
        <v>46300</v>
      </c>
      <c r="C12" s="10">
        <v>4101</v>
      </c>
      <c r="D12" s="14">
        <f>IF(C12="","",IFERROR(INDEX('شجرة الحسابات'!$B$5:$B$64,MATCH(C12,'شجرة الحسابات'!$A$5:$A$64,0)),"كود غير موجود"))</f>
      </c>
      <c r="E12" s="11" t="s">
        <v>55</v>
      </c>
      <c r="F12" s="15"/>
      <c r="G12" s="15">
        <v>18000</v>
      </c>
      <c r="H12" s="16">
        <f>IF(A12="","",ROUND(SUMIF($A$5:$A$504,A12,$F$5:$F$504)-SUMIF($A$5:$A$504,A12,$G$5:$G$504),2))</f>
      </c>
    </row>
    <row r="13" spans="1:8" x14ac:dyDescent="0.25">
      <c r="A13" s="10">
        <v>5</v>
      </c>
      <c r="B13" s="13">
        <v>46300</v>
      </c>
      <c r="C13" s="10">
        <v>5101</v>
      </c>
      <c r="D13" s="14">
        <f>IF(C13="","",IFERROR(INDEX('شجرة الحسابات'!$B$5:$B$64,MATCH(C13,'شجرة الحسابات'!$A$5:$A$64,0)),"كود غير موجود"))</f>
      </c>
      <c r="E13" s="11" t="s">
        <v>56</v>
      </c>
      <c r="F13" s="15">
        <v>11000</v>
      </c>
      <c r="G13" s="15"/>
      <c r="H13" s="16">
        <f>IF(A13="","",ROUND(SUMIF($A$5:$A$504,A13,$F$5:$F$504)-SUMIF($A$5:$A$504,A13,$G$5:$G$504),2))</f>
      </c>
    </row>
    <row r="14" spans="1:8" x14ac:dyDescent="0.25">
      <c r="A14" s="10">
        <v>5</v>
      </c>
      <c r="B14" s="13">
        <v>46300</v>
      </c>
      <c r="C14" s="10">
        <v>1301</v>
      </c>
      <c r="D14" s="14">
        <f>IF(C14="","",IFERROR(INDEX('شجرة الحسابات'!$B$5:$B$64,MATCH(C14,'شجرة الحسابات'!$A$5:$A$64,0)),"كود غير موجود"))</f>
      </c>
      <c r="E14" s="11" t="s">
        <v>56</v>
      </c>
      <c r="F14" s="15"/>
      <c r="G14" s="15">
        <v>11000</v>
      </c>
      <c r="H14" s="16">
        <f>IF(A14="","",ROUND(SUMIF($A$5:$A$504,A14,$F$5:$F$504)-SUMIF($A$5:$A$504,A14,$G$5:$G$504),2))</f>
      </c>
    </row>
    <row r="15" spans="1:8" x14ac:dyDescent="0.25">
      <c r="A15" s="10">
        <v>6</v>
      </c>
      <c r="B15" s="13">
        <v>46305</v>
      </c>
      <c r="C15" s="10">
        <v>1201</v>
      </c>
      <c r="D15" s="14">
        <f>IF(C15="","",IFERROR(INDEX('شجرة الحسابات'!$B$5:$B$64,MATCH(C15,'شجرة الحسابات'!$A$5:$A$64,0)),"كود غير موجود"))</f>
      </c>
      <c r="E15" s="11" t="s">
        <v>57</v>
      </c>
      <c r="F15" s="15">
        <v>12000</v>
      </c>
      <c r="G15" s="15"/>
      <c r="H15" s="16">
        <f>IF(A15="","",ROUND(SUMIF($A$5:$A$504,A15,$F$5:$F$504)-SUMIF($A$5:$A$504,A15,$G$5:$G$504),2))</f>
      </c>
    </row>
    <row r="16" spans="1:8" x14ac:dyDescent="0.25">
      <c r="A16" s="10">
        <v>6</v>
      </c>
      <c r="B16" s="13">
        <v>46305</v>
      </c>
      <c r="C16" s="10">
        <v>4101</v>
      </c>
      <c r="D16" s="14">
        <f>IF(C16="","",IFERROR(INDEX('شجرة الحسابات'!$B$5:$B$64,MATCH(C16,'شجرة الحسابات'!$A$5:$A$64,0)),"كود غير موجود"))</f>
      </c>
      <c r="E16" s="11" t="s">
        <v>57</v>
      </c>
      <c r="F16" s="15"/>
      <c r="G16" s="15">
        <v>12000</v>
      </c>
      <c r="H16" s="16">
        <f>IF(A16="","",ROUND(SUMIF($A$5:$A$504,A16,$F$5:$F$504)-SUMIF($A$5:$A$504,A16,$G$5:$G$504),2))</f>
      </c>
    </row>
    <row r="17" spans="1:8" x14ac:dyDescent="0.25">
      <c r="A17" s="10">
        <v>7</v>
      </c>
      <c r="B17" s="13">
        <v>46307</v>
      </c>
      <c r="C17" s="10">
        <v>5202</v>
      </c>
      <c r="D17" s="14">
        <f>IF(C17="","",IFERROR(INDEX('شجرة الحسابات'!$B$5:$B$64,MATCH(C17,'شجرة الحسابات'!$A$5:$A$64,0)),"كود غير موجود"))</f>
      </c>
      <c r="E17" s="11" t="s">
        <v>58</v>
      </c>
      <c r="F17" s="15">
        <v>3500</v>
      </c>
      <c r="G17" s="15"/>
      <c r="H17" s="16">
        <f>IF(A17="","",ROUND(SUMIF($A$5:$A$504,A17,$F$5:$F$504)-SUMIF($A$5:$A$504,A17,$G$5:$G$504),2))</f>
      </c>
    </row>
    <row r="18" spans="1:8" x14ac:dyDescent="0.25">
      <c r="A18" s="10">
        <v>7</v>
      </c>
      <c r="B18" s="13">
        <v>46307</v>
      </c>
      <c r="C18" s="10">
        <v>1102</v>
      </c>
      <c r="D18" s="14">
        <f>IF(C18="","",IFERROR(INDEX('شجرة الحسابات'!$B$5:$B$64,MATCH(C18,'شجرة الحسابات'!$A$5:$A$64,0)),"كود غير موجود"))</f>
      </c>
      <c r="E18" s="11" t="s">
        <v>58</v>
      </c>
      <c r="F18" s="15"/>
      <c r="G18" s="15">
        <v>3500</v>
      </c>
      <c r="H18" s="16">
        <f>IF(A18="","",ROUND(SUMIF($A$5:$A$504,A18,$F$5:$F$504)-SUMIF($A$5:$A$504,A18,$G$5:$G$504),2))</f>
      </c>
    </row>
    <row r="19" spans="1:8" x14ac:dyDescent="0.25">
      <c r="A19" s="10">
        <v>8</v>
      </c>
      <c r="B19" s="13">
        <v>46320</v>
      </c>
      <c r="C19" s="10">
        <v>5201</v>
      </c>
      <c r="D19" s="14">
        <f>IF(C19="","",IFERROR(INDEX('شجرة الحسابات'!$B$5:$B$64,MATCH(C19,'شجرة الحسابات'!$A$5:$A$64,0)),"كود غير موجود"))</f>
      </c>
      <c r="E19" s="11" t="s">
        <v>59</v>
      </c>
      <c r="F19" s="15">
        <v>9000</v>
      </c>
      <c r="G19" s="15"/>
      <c r="H19" s="16">
        <f>IF(A19="","",ROUND(SUMIF($A$5:$A$504,A19,$F$5:$F$504)-SUMIF($A$5:$A$504,A19,$G$5:$G$504),2))</f>
      </c>
    </row>
    <row r="20" spans="1:8" x14ac:dyDescent="0.25">
      <c r="A20" s="10">
        <v>8</v>
      </c>
      <c r="B20" s="13">
        <v>46320</v>
      </c>
      <c r="C20" s="10">
        <v>1102</v>
      </c>
      <c r="D20" s="14">
        <f>IF(C20="","",IFERROR(INDEX('شجرة الحسابات'!$B$5:$B$64,MATCH(C20,'شجرة الحسابات'!$A$5:$A$64,0)),"كود غير موجود"))</f>
      </c>
      <c r="E20" s="11" t="s">
        <v>59</v>
      </c>
      <c r="F20" s="15"/>
      <c r="G20" s="15">
        <v>9000</v>
      </c>
      <c r="H20" s="16">
        <f>IF(A20="","",ROUND(SUMIF($A$5:$A$504,A20,$F$5:$F$504)-SUMIF($A$5:$A$504,A20,$G$5:$G$504),2))</f>
      </c>
    </row>
    <row r="21" spans="1:8" x14ac:dyDescent="0.25">
      <c r="A21" s="10">
        <v>9</v>
      </c>
      <c r="B21" s="13">
        <v>46323</v>
      </c>
      <c r="C21" s="10">
        <v>1101</v>
      </c>
      <c r="D21" s="14">
        <f>IF(C21="","",IFERROR(INDEX('شجرة الحسابات'!$B$5:$B$64,MATCH(C21,'شجرة الحسابات'!$A$5:$A$64,0)),"كود غير موجود"))</f>
      </c>
      <c r="E21" s="11" t="s">
        <v>60</v>
      </c>
      <c r="F21" s="15">
        <v>5000</v>
      </c>
      <c r="G21" s="15"/>
      <c r="H21" s="16">
        <f>IF(A21="","",ROUND(SUMIF($A$5:$A$504,A21,$F$5:$F$504)-SUMIF($A$5:$A$504,A21,$G$5:$G$504),2))</f>
      </c>
    </row>
    <row r="22" spans="1:8" x14ac:dyDescent="0.25">
      <c r="A22" s="10">
        <v>9</v>
      </c>
      <c r="B22" s="13">
        <v>46323</v>
      </c>
      <c r="C22" s="10">
        <v>1201</v>
      </c>
      <c r="D22" s="14">
        <f>IF(C22="","",IFERROR(INDEX('شجرة الحسابات'!$B$5:$B$64,MATCH(C22,'شجرة الحسابات'!$A$5:$A$64,0)),"كود غير موجود"))</f>
      </c>
      <c r="E22" s="11" t="s">
        <v>60</v>
      </c>
      <c r="F22" s="15"/>
      <c r="G22" s="15">
        <v>5000</v>
      </c>
      <c r="H22" s="16">
        <f>IF(A22="","",ROUND(SUMIF($A$5:$A$504,A22,$F$5:$F$504)-SUMIF($A$5:$A$504,A22,$G$5:$G$504),2))</f>
      </c>
    </row>
    <row r="23" spans="1:8" x14ac:dyDescent="0.25">
      <c r="A23" s="10"/>
      <c r="B23" s="13"/>
      <c r="C23" s="10"/>
      <c r="D23" s="14">
        <f>IF(C23="","",IFERROR(INDEX('شجرة الحسابات'!$B$5:$B$64,MATCH(C23,'شجرة الحسابات'!$A$5:$A$64,0)),"كود غير موجود"))</f>
      </c>
      <c r="E23" s="11"/>
      <c r="F23" s="15"/>
      <c r="G23" s="15"/>
      <c r="H23" s="16">
        <f>IF(A23="","",ROUND(SUMIF($A$5:$A$504,A23,$F$5:$F$504)-SUMIF($A$5:$A$504,A23,$G$5:$G$504),2))</f>
      </c>
    </row>
    <row r="24" spans="1:8" x14ac:dyDescent="0.25">
      <c r="A24" s="10"/>
      <c r="B24" s="13"/>
      <c r="C24" s="10"/>
      <c r="D24" s="14">
        <f>IF(C24="","",IFERROR(INDEX('شجرة الحسابات'!$B$5:$B$64,MATCH(C24,'شجرة الحسابات'!$A$5:$A$64,0)),"كود غير موجود"))</f>
      </c>
      <c r="E24" s="11"/>
      <c r="F24" s="15"/>
      <c r="G24" s="15"/>
      <c r="H24" s="16">
        <f>IF(A24="","",ROUND(SUMIF($A$5:$A$504,A24,$F$5:$F$504)-SUMIF($A$5:$A$504,A24,$G$5:$G$504),2))</f>
      </c>
    </row>
    <row r="25" spans="1:8" x14ac:dyDescent="0.25">
      <c r="A25" s="10"/>
      <c r="B25" s="13"/>
      <c r="C25" s="10"/>
      <c r="D25" s="14">
        <f>IF(C25="","",IFERROR(INDEX('شجرة الحسابات'!$B$5:$B$64,MATCH(C25,'شجرة الحسابات'!$A$5:$A$64,0)),"كود غير موجود"))</f>
      </c>
      <c r="E25" s="11"/>
      <c r="F25" s="15"/>
      <c r="G25" s="15"/>
      <c r="H25" s="16">
        <f>IF(A25="","",ROUND(SUMIF($A$5:$A$504,A25,$F$5:$F$504)-SUMIF($A$5:$A$504,A25,$G$5:$G$504),2))</f>
      </c>
    </row>
    <row r="26" spans="1:8" x14ac:dyDescent="0.25">
      <c r="A26" s="10"/>
      <c r="B26" s="13"/>
      <c r="C26" s="10"/>
      <c r="D26" s="14">
        <f>IF(C26="","",IFERROR(INDEX('شجرة الحسابات'!$B$5:$B$64,MATCH(C26,'شجرة الحسابات'!$A$5:$A$64,0)),"كود غير موجود"))</f>
      </c>
      <c r="E26" s="11"/>
      <c r="F26" s="15"/>
      <c r="G26" s="15"/>
      <c r="H26" s="16">
        <f>IF(A26="","",ROUND(SUMIF($A$5:$A$504,A26,$F$5:$F$504)-SUMIF($A$5:$A$504,A26,$G$5:$G$504),2))</f>
      </c>
    </row>
    <row r="27" spans="1:8" x14ac:dyDescent="0.25">
      <c r="A27" s="10"/>
      <c r="B27" s="13"/>
      <c r="C27" s="10"/>
      <c r="D27" s="14">
        <f>IF(C27="","",IFERROR(INDEX('شجرة الحسابات'!$B$5:$B$64,MATCH(C27,'شجرة الحسابات'!$A$5:$A$64,0)),"كود غير موجود"))</f>
      </c>
      <c r="E27" s="11"/>
      <c r="F27" s="15"/>
      <c r="G27" s="15"/>
      <c r="H27" s="16">
        <f>IF(A27="","",ROUND(SUMIF($A$5:$A$504,A27,$F$5:$F$504)-SUMIF($A$5:$A$504,A27,$G$5:$G$504),2))</f>
      </c>
    </row>
    <row r="28" spans="1:8" x14ac:dyDescent="0.25">
      <c r="A28" s="10"/>
      <c r="B28" s="13"/>
      <c r="C28" s="10"/>
      <c r="D28" s="14">
        <f>IF(C28="","",IFERROR(INDEX('شجرة الحسابات'!$B$5:$B$64,MATCH(C28,'شجرة الحسابات'!$A$5:$A$64,0)),"كود غير موجود"))</f>
      </c>
      <c r="E28" s="11"/>
      <c r="F28" s="15"/>
      <c r="G28" s="15"/>
      <c r="H28" s="16">
        <f>IF(A28="","",ROUND(SUMIF($A$5:$A$504,A28,$F$5:$F$504)-SUMIF($A$5:$A$504,A28,$G$5:$G$504),2))</f>
      </c>
    </row>
    <row r="29" spans="1:8" x14ac:dyDescent="0.25">
      <c r="A29" s="10"/>
      <c r="B29" s="13"/>
      <c r="C29" s="10"/>
      <c r="D29" s="14">
        <f>IF(C29="","",IFERROR(INDEX('شجرة الحسابات'!$B$5:$B$64,MATCH(C29,'شجرة الحسابات'!$A$5:$A$64,0)),"كود غير موجود"))</f>
      </c>
      <c r="E29" s="11"/>
      <c r="F29" s="15"/>
      <c r="G29" s="15"/>
      <c r="H29" s="16">
        <f>IF(A29="","",ROUND(SUMIF($A$5:$A$504,A29,$F$5:$F$504)-SUMIF($A$5:$A$504,A29,$G$5:$G$504),2))</f>
      </c>
    </row>
    <row r="30" spans="1:8" x14ac:dyDescent="0.25">
      <c r="A30" s="10"/>
      <c r="B30" s="13"/>
      <c r="C30" s="10"/>
      <c r="D30" s="14">
        <f>IF(C30="","",IFERROR(INDEX('شجرة الحسابات'!$B$5:$B$64,MATCH(C30,'شجرة الحسابات'!$A$5:$A$64,0)),"كود غير موجود"))</f>
      </c>
      <c r="E30" s="11"/>
      <c r="F30" s="15"/>
      <c r="G30" s="15"/>
      <c r="H30" s="16">
        <f>IF(A30="","",ROUND(SUMIF($A$5:$A$504,A30,$F$5:$F$504)-SUMIF($A$5:$A$504,A30,$G$5:$G$504),2))</f>
      </c>
    </row>
    <row r="31" spans="1:8" x14ac:dyDescent="0.25">
      <c r="A31" s="10"/>
      <c r="B31" s="13"/>
      <c r="C31" s="10"/>
      <c r="D31" s="14">
        <f>IF(C31="","",IFERROR(INDEX('شجرة الحسابات'!$B$5:$B$64,MATCH(C31,'شجرة الحسابات'!$A$5:$A$64,0)),"كود غير موجود"))</f>
      </c>
      <c r="E31" s="11"/>
      <c r="F31" s="15"/>
      <c r="G31" s="15"/>
      <c r="H31" s="16">
        <f>IF(A31="","",ROUND(SUMIF($A$5:$A$504,A31,$F$5:$F$504)-SUMIF($A$5:$A$504,A31,$G$5:$G$504),2))</f>
      </c>
    </row>
    <row r="32" spans="1:8" x14ac:dyDescent="0.25">
      <c r="A32" s="10"/>
      <c r="B32" s="13"/>
      <c r="C32" s="10"/>
      <c r="D32" s="14">
        <f>IF(C32="","",IFERROR(INDEX('شجرة الحسابات'!$B$5:$B$64,MATCH(C32,'شجرة الحسابات'!$A$5:$A$64,0)),"كود غير موجود"))</f>
      </c>
      <c r="E32" s="11"/>
      <c r="F32" s="15"/>
      <c r="G32" s="15"/>
      <c r="H32" s="16">
        <f>IF(A32="","",ROUND(SUMIF($A$5:$A$504,A32,$F$5:$F$504)-SUMIF($A$5:$A$504,A32,$G$5:$G$504),2))</f>
      </c>
    </row>
    <row r="33" spans="1:8" x14ac:dyDescent="0.25">
      <c r="A33" s="10"/>
      <c r="B33" s="13"/>
      <c r="C33" s="10"/>
      <c r="D33" s="14">
        <f>IF(C33="","",IFERROR(INDEX('شجرة الحسابات'!$B$5:$B$64,MATCH(C33,'شجرة الحسابات'!$A$5:$A$64,0)),"كود غير موجود"))</f>
      </c>
      <c r="E33" s="11"/>
      <c r="F33" s="15"/>
      <c r="G33" s="15"/>
      <c r="H33" s="16">
        <f>IF(A33="","",ROUND(SUMIF($A$5:$A$504,A33,$F$5:$F$504)-SUMIF($A$5:$A$504,A33,$G$5:$G$504),2))</f>
      </c>
    </row>
    <row r="34" spans="1:8" x14ac:dyDescent="0.25">
      <c r="A34" s="10"/>
      <c r="B34" s="13"/>
      <c r="C34" s="10"/>
      <c r="D34" s="14">
        <f>IF(C34="","",IFERROR(INDEX('شجرة الحسابات'!$B$5:$B$64,MATCH(C34,'شجرة الحسابات'!$A$5:$A$64,0)),"كود غير موجود"))</f>
      </c>
      <c r="E34" s="11"/>
      <c r="F34" s="15"/>
      <c r="G34" s="15"/>
      <c r="H34" s="16">
        <f>IF(A34="","",ROUND(SUMIF($A$5:$A$504,A34,$F$5:$F$504)-SUMIF($A$5:$A$504,A34,$G$5:$G$504),2))</f>
      </c>
    </row>
    <row r="35" spans="1:8" x14ac:dyDescent="0.25">
      <c r="A35" s="10"/>
      <c r="B35" s="13"/>
      <c r="C35" s="10"/>
      <c r="D35" s="14">
        <f>IF(C35="","",IFERROR(INDEX('شجرة الحسابات'!$B$5:$B$64,MATCH(C35,'شجرة الحسابات'!$A$5:$A$64,0)),"كود غير موجود"))</f>
      </c>
      <c r="E35" s="11"/>
      <c r="F35" s="15"/>
      <c r="G35" s="15"/>
      <c r="H35" s="16">
        <f>IF(A35="","",ROUND(SUMIF($A$5:$A$504,A35,$F$5:$F$504)-SUMIF($A$5:$A$504,A35,$G$5:$G$504),2))</f>
      </c>
    </row>
    <row r="36" spans="1:8" x14ac:dyDescent="0.25">
      <c r="A36" s="10"/>
      <c r="B36" s="13"/>
      <c r="C36" s="10"/>
      <c r="D36" s="14">
        <f>IF(C36="","",IFERROR(INDEX('شجرة الحسابات'!$B$5:$B$64,MATCH(C36,'شجرة الحسابات'!$A$5:$A$64,0)),"كود غير موجود"))</f>
      </c>
      <c r="E36" s="11"/>
      <c r="F36" s="15"/>
      <c r="G36" s="15"/>
      <c r="H36" s="16">
        <f>IF(A36="","",ROUND(SUMIF($A$5:$A$504,A36,$F$5:$F$504)-SUMIF($A$5:$A$504,A36,$G$5:$G$504),2))</f>
      </c>
    </row>
    <row r="37" spans="1:8" x14ac:dyDescent="0.25">
      <c r="A37" s="10"/>
      <c r="B37" s="13"/>
      <c r="C37" s="10"/>
      <c r="D37" s="14">
        <f>IF(C37="","",IFERROR(INDEX('شجرة الحسابات'!$B$5:$B$64,MATCH(C37,'شجرة الحسابات'!$A$5:$A$64,0)),"كود غير موجود"))</f>
      </c>
      <c r="E37" s="11"/>
      <c r="F37" s="15"/>
      <c r="G37" s="15"/>
      <c r="H37" s="16">
        <f>IF(A37="","",ROUND(SUMIF($A$5:$A$504,A37,$F$5:$F$504)-SUMIF($A$5:$A$504,A37,$G$5:$G$504),2))</f>
      </c>
    </row>
    <row r="38" spans="1:8" x14ac:dyDescent="0.25">
      <c r="A38" s="10"/>
      <c r="B38" s="13"/>
      <c r="C38" s="10"/>
      <c r="D38" s="14">
        <f>IF(C38="","",IFERROR(INDEX('شجرة الحسابات'!$B$5:$B$64,MATCH(C38,'شجرة الحسابات'!$A$5:$A$64,0)),"كود غير موجود"))</f>
      </c>
      <c r="E38" s="11"/>
      <c r="F38" s="15"/>
      <c r="G38" s="15"/>
      <c r="H38" s="16">
        <f>IF(A38="","",ROUND(SUMIF($A$5:$A$504,A38,$F$5:$F$504)-SUMIF($A$5:$A$504,A38,$G$5:$G$504),2))</f>
      </c>
    </row>
    <row r="39" spans="1:8" x14ac:dyDescent="0.25">
      <c r="A39" s="10"/>
      <c r="B39" s="13"/>
      <c r="C39" s="10"/>
      <c r="D39" s="14">
        <f>IF(C39="","",IFERROR(INDEX('شجرة الحسابات'!$B$5:$B$64,MATCH(C39,'شجرة الحسابات'!$A$5:$A$64,0)),"كود غير موجود"))</f>
      </c>
      <c r="E39" s="11"/>
      <c r="F39" s="15"/>
      <c r="G39" s="15"/>
      <c r="H39" s="16">
        <f>IF(A39="","",ROUND(SUMIF($A$5:$A$504,A39,$F$5:$F$504)-SUMIF($A$5:$A$504,A39,$G$5:$G$504),2))</f>
      </c>
    </row>
    <row r="40" spans="1:8" x14ac:dyDescent="0.25">
      <c r="A40" s="10"/>
      <c r="B40" s="13"/>
      <c r="C40" s="10"/>
      <c r="D40" s="14">
        <f>IF(C40="","",IFERROR(INDEX('شجرة الحسابات'!$B$5:$B$64,MATCH(C40,'شجرة الحسابات'!$A$5:$A$64,0)),"كود غير موجود"))</f>
      </c>
      <c r="E40" s="11"/>
      <c r="F40" s="15"/>
      <c r="G40" s="15"/>
      <c r="H40" s="16">
        <f>IF(A40="","",ROUND(SUMIF($A$5:$A$504,A40,$F$5:$F$504)-SUMIF($A$5:$A$504,A40,$G$5:$G$504),2))</f>
      </c>
    </row>
    <row r="41" spans="1:8" x14ac:dyDescent="0.25">
      <c r="A41" s="10"/>
      <c r="B41" s="13"/>
      <c r="C41" s="10"/>
      <c r="D41" s="14">
        <f>IF(C41="","",IFERROR(INDEX('شجرة الحسابات'!$B$5:$B$64,MATCH(C41,'شجرة الحسابات'!$A$5:$A$64,0)),"كود غير موجود"))</f>
      </c>
      <c r="E41" s="11"/>
      <c r="F41" s="15"/>
      <c r="G41" s="15"/>
      <c r="H41" s="16">
        <f>IF(A41="","",ROUND(SUMIF($A$5:$A$504,A41,$F$5:$F$504)-SUMIF($A$5:$A$504,A41,$G$5:$G$504),2))</f>
      </c>
    </row>
    <row r="42" spans="1:8" x14ac:dyDescent="0.25">
      <c r="A42" s="10"/>
      <c r="B42" s="13"/>
      <c r="C42" s="10"/>
      <c r="D42" s="14">
        <f>IF(C42="","",IFERROR(INDEX('شجرة الحسابات'!$B$5:$B$64,MATCH(C42,'شجرة الحسابات'!$A$5:$A$64,0)),"كود غير موجود"))</f>
      </c>
      <c r="E42" s="11"/>
      <c r="F42" s="15"/>
      <c r="G42" s="15"/>
      <c r="H42" s="16">
        <f>IF(A42="","",ROUND(SUMIF($A$5:$A$504,A42,$F$5:$F$504)-SUMIF($A$5:$A$504,A42,$G$5:$G$504),2))</f>
      </c>
    </row>
    <row r="43" spans="1:8" x14ac:dyDescent="0.25">
      <c r="A43" s="10"/>
      <c r="B43" s="13"/>
      <c r="C43" s="10"/>
      <c r="D43" s="14">
        <f>IF(C43="","",IFERROR(INDEX('شجرة الحسابات'!$B$5:$B$64,MATCH(C43,'شجرة الحسابات'!$A$5:$A$64,0)),"كود غير موجود"))</f>
      </c>
      <c r="E43" s="11"/>
      <c r="F43" s="15"/>
      <c r="G43" s="15"/>
      <c r="H43" s="16">
        <f>IF(A43="","",ROUND(SUMIF($A$5:$A$504,A43,$F$5:$F$504)-SUMIF($A$5:$A$504,A43,$G$5:$G$504),2))</f>
      </c>
    </row>
    <row r="44" spans="1:8" x14ac:dyDescent="0.25">
      <c r="A44" s="10"/>
      <c r="B44" s="13"/>
      <c r="C44" s="10"/>
      <c r="D44" s="14">
        <f>IF(C44="","",IFERROR(INDEX('شجرة الحسابات'!$B$5:$B$64,MATCH(C44,'شجرة الحسابات'!$A$5:$A$64,0)),"كود غير موجود"))</f>
      </c>
      <c r="E44" s="11"/>
      <c r="F44" s="15"/>
      <c r="G44" s="15"/>
      <c r="H44" s="16">
        <f>IF(A44="","",ROUND(SUMIF($A$5:$A$504,A44,$F$5:$F$504)-SUMIF($A$5:$A$504,A44,$G$5:$G$504),2))</f>
      </c>
    </row>
    <row r="45" spans="1:8" x14ac:dyDescent="0.25">
      <c r="A45" s="10"/>
      <c r="B45" s="13"/>
      <c r="C45" s="10"/>
      <c r="D45" s="14">
        <f>IF(C45="","",IFERROR(INDEX('شجرة الحسابات'!$B$5:$B$64,MATCH(C45,'شجرة الحسابات'!$A$5:$A$64,0)),"كود غير موجود"))</f>
      </c>
      <c r="E45" s="11"/>
      <c r="F45" s="15"/>
      <c r="G45" s="15"/>
      <c r="H45" s="16">
        <f>IF(A45="","",ROUND(SUMIF($A$5:$A$504,A45,$F$5:$F$504)-SUMIF($A$5:$A$504,A45,$G$5:$G$504),2))</f>
      </c>
    </row>
    <row r="46" spans="1:8" x14ac:dyDescent="0.25">
      <c r="A46" s="10"/>
      <c r="B46" s="13"/>
      <c r="C46" s="10"/>
      <c r="D46" s="14">
        <f>IF(C46="","",IFERROR(INDEX('شجرة الحسابات'!$B$5:$B$64,MATCH(C46,'شجرة الحسابات'!$A$5:$A$64,0)),"كود غير موجود"))</f>
      </c>
      <c r="E46" s="11"/>
      <c r="F46" s="15"/>
      <c r="G46" s="15"/>
      <c r="H46" s="16">
        <f>IF(A46="","",ROUND(SUMIF($A$5:$A$504,A46,$F$5:$F$504)-SUMIF($A$5:$A$504,A46,$G$5:$G$504),2))</f>
      </c>
    </row>
    <row r="47" spans="1:8" x14ac:dyDescent="0.25">
      <c r="A47" s="10"/>
      <c r="B47" s="13"/>
      <c r="C47" s="10"/>
      <c r="D47" s="14">
        <f>IF(C47="","",IFERROR(INDEX('شجرة الحسابات'!$B$5:$B$64,MATCH(C47,'شجرة الحسابات'!$A$5:$A$64,0)),"كود غير موجود"))</f>
      </c>
      <c r="E47" s="11"/>
      <c r="F47" s="15"/>
      <c r="G47" s="15"/>
      <c r="H47" s="16">
        <f>IF(A47="","",ROUND(SUMIF($A$5:$A$504,A47,$F$5:$F$504)-SUMIF($A$5:$A$504,A47,$G$5:$G$504),2))</f>
      </c>
    </row>
    <row r="48" spans="1:8" x14ac:dyDescent="0.25">
      <c r="A48" s="10"/>
      <c r="B48" s="13"/>
      <c r="C48" s="10"/>
      <c r="D48" s="14">
        <f>IF(C48="","",IFERROR(INDEX('شجرة الحسابات'!$B$5:$B$64,MATCH(C48,'شجرة الحسابات'!$A$5:$A$64,0)),"كود غير موجود"))</f>
      </c>
      <c r="E48" s="11"/>
      <c r="F48" s="15"/>
      <c r="G48" s="15"/>
      <c r="H48" s="16">
        <f>IF(A48="","",ROUND(SUMIF($A$5:$A$504,A48,$F$5:$F$504)-SUMIF($A$5:$A$504,A48,$G$5:$G$504),2))</f>
      </c>
    </row>
    <row r="49" spans="1:8" x14ac:dyDescent="0.25">
      <c r="A49" s="10"/>
      <c r="B49" s="13"/>
      <c r="C49" s="10"/>
      <c r="D49" s="14">
        <f>IF(C49="","",IFERROR(INDEX('شجرة الحسابات'!$B$5:$B$64,MATCH(C49,'شجرة الحسابات'!$A$5:$A$64,0)),"كود غير موجود"))</f>
      </c>
      <c r="E49" s="11"/>
      <c r="F49" s="15"/>
      <c r="G49" s="15"/>
      <c r="H49" s="16">
        <f>IF(A49="","",ROUND(SUMIF($A$5:$A$504,A49,$F$5:$F$504)-SUMIF($A$5:$A$504,A49,$G$5:$G$504),2))</f>
      </c>
    </row>
    <row r="50" spans="1:8" x14ac:dyDescent="0.25">
      <c r="A50" s="10"/>
      <c r="B50" s="13"/>
      <c r="C50" s="10"/>
      <c r="D50" s="14">
        <f>IF(C50="","",IFERROR(INDEX('شجرة الحسابات'!$B$5:$B$64,MATCH(C50,'شجرة الحسابات'!$A$5:$A$64,0)),"كود غير موجود"))</f>
      </c>
      <c r="E50" s="11"/>
      <c r="F50" s="15"/>
      <c r="G50" s="15"/>
      <c r="H50" s="16">
        <f>IF(A50="","",ROUND(SUMIF($A$5:$A$504,A50,$F$5:$F$504)-SUMIF($A$5:$A$504,A50,$G$5:$G$504),2))</f>
      </c>
    </row>
    <row r="51" spans="1:8" x14ac:dyDescent="0.25">
      <c r="A51" s="10"/>
      <c r="B51" s="13"/>
      <c r="C51" s="10"/>
      <c r="D51" s="14">
        <f>IF(C51="","",IFERROR(INDEX('شجرة الحسابات'!$B$5:$B$64,MATCH(C51,'شجرة الحسابات'!$A$5:$A$64,0)),"كود غير موجود"))</f>
      </c>
      <c r="E51" s="11"/>
      <c r="F51" s="15"/>
      <c r="G51" s="15"/>
      <c r="H51" s="16">
        <f>IF(A51="","",ROUND(SUMIF($A$5:$A$504,A51,$F$5:$F$504)-SUMIF($A$5:$A$504,A51,$G$5:$G$504),2))</f>
      </c>
    </row>
    <row r="52" spans="1:8" x14ac:dyDescent="0.25">
      <c r="A52" s="10"/>
      <c r="B52" s="13"/>
      <c r="C52" s="10"/>
      <c r="D52" s="14">
        <f>IF(C52="","",IFERROR(INDEX('شجرة الحسابات'!$B$5:$B$64,MATCH(C52,'شجرة الحسابات'!$A$5:$A$64,0)),"كود غير موجود"))</f>
      </c>
      <c r="E52" s="11"/>
      <c r="F52" s="15"/>
      <c r="G52" s="15"/>
      <c r="H52" s="16">
        <f>IF(A52="","",ROUND(SUMIF($A$5:$A$504,A52,$F$5:$F$504)-SUMIF($A$5:$A$504,A52,$G$5:$G$504),2))</f>
      </c>
    </row>
    <row r="53" spans="1:8" x14ac:dyDescent="0.25">
      <c r="A53" s="10"/>
      <c r="B53" s="13"/>
      <c r="C53" s="10"/>
      <c r="D53" s="14">
        <f>IF(C53="","",IFERROR(INDEX('شجرة الحسابات'!$B$5:$B$64,MATCH(C53,'شجرة الحسابات'!$A$5:$A$64,0)),"كود غير موجود"))</f>
      </c>
      <c r="E53" s="11"/>
      <c r="F53" s="15"/>
      <c r="G53" s="15"/>
      <c r="H53" s="16">
        <f>IF(A53="","",ROUND(SUMIF($A$5:$A$504,A53,$F$5:$F$504)-SUMIF($A$5:$A$504,A53,$G$5:$G$504),2))</f>
      </c>
    </row>
    <row r="54" spans="1:8" x14ac:dyDescent="0.25">
      <c r="A54" s="10"/>
      <c r="B54" s="13"/>
      <c r="C54" s="10"/>
      <c r="D54" s="14">
        <f>IF(C54="","",IFERROR(INDEX('شجرة الحسابات'!$B$5:$B$64,MATCH(C54,'شجرة الحسابات'!$A$5:$A$64,0)),"كود غير موجود"))</f>
      </c>
      <c r="E54" s="11"/>
      <c r="F54" s="15"/>
      <c r="G54" s="15"/>
      <c r="H54" s="16">
        <f>IF(A54="","",ROUND(SUMIF($A$5:$A$504,A54,$F$5:$F$504)-SUMIF($A$5:$A$504,A54,$G$5:$G$504),2))</f>
      </c>
    </row>
    <row r="55" spans="1:8" x14ac:dyDescent="0.25">
      <c r="A55" s="10"/>
      <c r="B55" s="13"/>
      <c r="C55" s="10"/>
      <c r="D55" s="14">
        <f>IF(C55="","",IFERROR(INDEX('شجرة الحسابات'!$B$5:$B$64,MATCH(C55,'شجرة الحسابات'!$A$5:$A$64,0)),"كود غير موجود"))</f>
      </c>
      <c r="E55" s="11"/>
      <c r="F55" s="15"/>
      <c r="G55" s="15"/>
      <c r="H55" s="16">
        <f>IF(A55="","",ROUND(SUMIF($A$5:$A$504,A55,$F$5:$F$504)-SUMIF($A$5:$A$504,A55,$G$5:$G$504),2))</f>
      </c>
    </row>
    <row r="56" spans="1:8" x14ac:dyDescent="0.25">
      <c r="A56" s="10"/>
      <c r="B56" s="13"/>
      <c r="C56" s="10"/>
      <c r="D56" s="14">
        <f>IF(C56="","",IFERROR(INDEX('شجرة الحسابات'!$B$5:$B$64,MATCH(C56,'شجرة الحسابات'!$A$5:$A$64,0)),"كود غير موجود"))</f>
      </c>
      <c r="E56" s="11"/>
      <c r="F56" s="15"/>
      <c r="G56" s="15"/>
      <c r="H56" s="16">
        <f>IF(A56="","",ROUND(SUMIF($A$5:$A$504,A56,$F$5:$F$504)-SUMIF($A$5:$A$504,A56,$G$5:$G$504),2))</f>
      </c>
    </row>
    <row r="57" spans="1:8" x14ac:dyDescent="0.25">
      <c r="A57" s="10"/>
      <c r="B57" s="13"/>
      <c r="C57" s="10"/>
      <c r="D57" s="14">
        <f>IF(C57="","",IFERROR(INDEX('شجرة الحسابات'!$B$5:$B$64,MATCH(C57,'شجرة الحسابات'!$A$5:$A$64,0)),"كود غير موجود"))</f>
      </c>
      <c r="E57" s="11"/>
      <c r="F57" s="15"/>
      <c r="G57" s="15"/>
      <c r="H57" s="16">
        <f>IF(A57="","",ROUND(SUMIF($A$5:$A$504,A57,$F$5:$F$504)-SUMIF($A$5:$A$504,A57,$G$5:$G$504),2))</f>
      </c>
    </row>
    <row r="58" spans="1:8" x14ac:dyDescent="0.25">
      <c r="A58" s="10"/>
      <c r="B58" s="13"/>
      <c r="C58" s="10"/>
      <c r="D58" s="14">
        <f>IF(C58="","",IFERROR(INDEX('شجرة الحسابات'!$B$5:$B$64,MATCH(C58,'شجرة الحسابات'!$A$5:$A$64,0)),"كود غير موجود"))</f>
      </c>
      <c r="E58" s="11"/>
      <c r="F58" s="15"/>
      <c r="G58" s="15"/>
      <c r="H58" s="16">
        <f>IF(A58="","",ROUND(SUMIF($A$5:$A$504,A58,$F$5:$F$504)-SUMIF($A$5:$A$504,A58,$G$5:$G$504),2))</f>
      </c>
    </row>
    <row r="59" spans="1:8" x14ac:dyDescent="0.25">
      <c r="A59" s="10"/>
      <c r="B59" s="13"/>
      <c r="C59" s="10"/>
      <c r="D59" s="14">
        <f>IF(C59="","",IFERROR(INDEX('شجرة الحسابات'!$B$5:$B$64,MATCH(C59,'شجرة الحسابات'!$A$5:$A$64,0)),"كود غير موجود"))</f>
      </c>
      <c r="E59" s="11"/>
      <c r="F59" s="15"/>
      <c r="G59" s="15"/>
      <c r="H59" s="16">
        <f>IF(A59="","",ROUND(SUMIF($A$5:$A$504,A59,$F$5:$F$504)-SUMIF($A$5:$A$504,A59,$G$5:$G$504),2))</f>
      </c>
    </row>
    <row r="60" spans="1:8" x14ac:dyDescent="0.25">
      <c r="A60" s="10"/>
      <c r="B60" s="13"/>
      <c r="C60" s="10"/>
      <c r="D60" s="14">
        <f>IF(C60="","",IFERROR(INDEX('شجرة الحسابات'!$B$5:$B$64,MATCH(C60,'شجرة الحسابات'!$A$5:$A$64,0)),"كود غير موجود"))</f>
      </c>
      <c r="E60" s="11"/>
      <c r="F60" s="15"/>
      <c r="G60" s="15"/>
      <c r="H60" s="16">
        <f>IF(A60="","",ROUND(SUMIF($A$5:$A$504,A60,$F$5:$F$504)-SUMIF($A$5:$A$504,A60,$G$5:$G$504),2))</f>
      </c>
    </row>
    <row r="61" spans="1:8" x14ac:dyDescent="0.25">
      <c r="A61" s="10"/>
      <c r="B61" s="13"/>
      <c r="C61" s="10"/>
      <c r="D61" s="14">
        <f>IF(C61="","",IFERROR(INDEX('شجرة الحسابات'!$B$5:$B$64,MATCH(C61,'شجرة الحسابات'!$A$5:$A$64,0)),"كود غير موجود"))</f>
      </c>
      <c r="E61" s="11"/>
      <c r="F61" s="15"/>
      <c r="G61" s="15"/>
      <c r="H61" s="16">
        <f>IF(A61="","",ROUND(SUMIF($A$5:$A$504,A61,$F$5:$F$504)-SUMIF($A$5:$A$504,A61,$G$5:$G$504),2))</f>
      </c>
    </row>
    <row r="62" spans="1:8" x14ac:dyDescent="0.25">
      <c r="A62" s="10"/>
      <c r="B62" s="13"/>
      <c r="C62" s="10"/>
      <c r="D62" s="14">
        <f>IF(C62="","",IFERROR(INDEX('شجرة الحسابات'!$B$5:$B$64,MATCH(C62,'شجرة الحسابات'!$A$5:$A$64,0)),"كود غير موجود"))</f>
      </c>
      <c r="E62" s="11"/>
      <c r="F62" s="15"/>
      <c r="G62" s="15"/>
      <c r="H62" s="16">
        <f>IF(A62="","",ROUND(SUMIF($A$5:$A$504,A62,$F$5:$F$504)-SUMIF($A$5:$A$504,A62,$G$5:$G$504),2))</f>
      </c>
    </row>
    <row r="63" spans="1:8" x14ac:dyDescent="0.25">
      <c r="A63" s="10"/>
      <c r="B63" s="13"/>
      <c r="C63" s="10"/>
      <c r="D63" s="14">
        <f>IF(C63="","",IFERROR(INDEX('شجرة الحسابات'!$B$5:$B$64,MATCH(C63,'شجرة الحسابات'!$A$5:$A$64,0)),"كود غير موجود"))</f>
      </c>
      <c r="E63" s="11"/>
      <c r="F63" s="15"/>
      <c r="G63" s="15"/>
      <c r="H63" s="16">
        <f>IF(A63="","",ROUND(SUMIF($A$5:$A$504,A63,$F$5:$F$504)-SUMIF($A$5:$A$504,A63,$G$5:$G$504),2))</f>
      </c>
    </row>
    <row r="64" spans="1:8" x14ac:dyDescent="0.25">
      <c r="A64" s="10"/>
      <c r="B64" s="13"/>
      <c r="C64" s="10"/>
      <c r="D64" s="14">
        <f>IF(C64="","",IFERROR(INDEX('شجرة الحسابات'!$B$5:$B$64,MATCH(C64,'شجرة الحسابات'!$A$5:$A$64,0)),"كود غير موجود"))</f>
      </c>
      <c r="E64" s="11"/>
      <c r="F64" s="15"/>
      <c r="G64" s="15"/>
      <c r="H64" s="16">
        <f>IF(A64="","",ROUND(SUMIF($A$5:$A$504,A64,$F$5:$F$504)-SUMIF($A$5:$A$504,A64,$G$5:$G$504),2))</f>
      </c>
    </row>
    <row r="65" spans="1:8" x14ac:dyDescent="0.25">
      <c r="A65" s="10"/>
      <c r="B65" s="13"/>
      <c r="C65" s="10"/>
      <c r="D65" s="14">
        <f>IF(C65="","",IFERROR(INDEX('شجرة الحسابات'!$B$5:$B$64,MATCH(C65,'شجرة الحسابات'!$A$5:$A$64,0)),"كود غير موجود"))</f>
      </c>
      <c r="E65" s="11"/>
      <c r="F65" s="15"/>
      <c r="G65" s="15"/>
      <c r="H65" s="16">
        <f>IF(A65="","",ROUND(SUMIF($A$5:$A$504,A65,$F$5:$F$504)-SUMIF($A$5:$A$504,A65,$G$5:$G$504),2))</f>
      </c>
    </row>
    <row r="66" spans="1:8" x14ac:dyDescent="0.25">
      <c r="A66" s="10"/>
      <c r="B66" s="13"/>
      <c r="C66" s="10"/>
      <c r="D66" s="14">
        <f>IF(C66="","",IFERROR(INDEX('شجرة الحسابات'!$B$5:$B$64,MATCH(C66,'شجرة الحسابات'!$A$5:$A$64,0)),"كود غير موجود"))</f>
      </c>
      <c r="E66" s="11"/>
      <c r="F66" s="15"/>
      <c r="G66" s="15"/>
      <c r="H66" s="16">
        <f>IF(A66="","",ROUND(SUMIF($A$5:$A$504,A66,$F$5:$F$504)-SUMIF($A$5:$A$504,A66,$G$5:$G$504),2))</f>
      </c>
    </row>
    <row r="67" spans="1:8" x14ac:dyDescent="0.25">
      <c r="A67" s="10"/>
      <c r="B67" s="13"/>
      <c r="C67" s="10"/>
      <c r="D67" s="14">
        <f>IF(C67="","",IFERROR(INDEX('شجرة الحسابات'!$B$5:$B$64,MATCH(C67,'شجرة الحسابات'!$A$5:$A$64,0)),"كود غير موجود"))</f>
      </c>
      <c r="E67" s="11"/>
      <c r="F67" s="15"/>
      <c r="G67" s="15"/>
      <c r="H67" s="16">
        <f>IF(A67="","",ROUND(SUMIF($A$5:$A$504,A67,$F$5:$F$504)-SUMIF($A$5:$A$504,A67,$G$5:$G$504),2))</f>
      </c>
    </row>
    <row r="68" spans="1:8" x14ac:dyDescent="0.25">
      <c r="A68" s="10"/>
      <c r="B68" s="13"/>
      <c r="C68" s="10"/>
      <c r="D68" s="14">
        <f>IF(C68="","",IFERROR(INDEX('شجرة الحسابات'!$B$5:$B$64,MATCH(C68,'شجرة الحسابات'!$A$5:$A$64,0)),"كود غير موجود"))</f>
      </c>
      <c r="E68" s="11"/>
      <c r="F68" s="15"/>
      <c r="G68" s="15"/>
      <c r="H68" s="16">
        <f>IF(A68="","",ROUND(SUMIF($A$5:$A$504,A68,$F$5:$F$504)-SUMIF($A$5:$A$504,A68,$G$5:$G$504),2))</f>
      </c>
    </row>
    <row r="69" spans="1:8" x14ac:dyDescent="0.25">
      <c r="A69" s="10"/>
      <c r="B69" s="13"/>
      <c r="C69" s="10"/>
      <c r="D69" s="14">
        <f>IF(C69="","",IFERROR(INDEX('شجرة الحسابات'!$B$5:$B$64,MATCH(C69,'شجرة الحسابات'!$A$5:$A$64,0)),"كود غير موجود"))</f>
      </c>
      <c r="E69" s="11"/>
      <c r="F69" s="15"/>
      <c r="G69" s="15"/>
      <c r="H69" s="16">
        <f>IF(A69="","",ROUND(SUMIF($A$5:$A$504,A69,$F$5:$F$504)-SUMIF($A$5:$A$504,A69,$G$5:$G$504),2))</f>
      </c>
    </row>
    <row r="70" spans="1:8" x14ac:dyDescent="0.25">
      <c r="A70" s="10"/>
      <c r="B70" s="13"/>
      <c r="C70" s="10"/>
      <c r="D70" s="14">
        <f>IF(C70="","",IFERROR(INDEX('شجرة الحسابات'!$B$5:$B$64,MATCH(C70,'شجرة الحسابات'!$A$5:$A$64,0)),"كود غير موجود"))</f>
      </c>
      <c r="E70" s="11"/>
      <c r="F70" s="15"/>
      <c r="G70" s="15"/>
      <c r="H70" s="16">
        <f>IF(A70="","",ROUND(SUMIF($A$5:$A$504,A70,$F$5:$F$504)-SUMIF($A$5:$A$504,A70,$G$5:$G$504),2))</f>
      </c>
    </row>
    <row r="71" spans="1:8" x14ac:dyDescent="0.25">
      <c r="A71" s="10"/>
      <c r="B71" s="13"/>
      <c r="C71" s="10"/>
      <c r="D71" s="14">
        <f>IF(C71="","",IFERROR(INDEX('شجرة الحسابات'!$B$5:$B$64,MATCH(C71,'شجرة الحسابات'!$A$5:$A$64,0)),"كود غير موجود"))</f>
      </c>
      <c r="E71" s="11"/>
      <c r="F71" s="15"/>
      <c r="G71" s="15"/>
      <c r="H71" s="16">
        <f>IF(A71="","",ROUND(SUMIF($A$5:$A$504,A71,$F$5:$F$504)-SUMIF($A$5:$A$504,A71,$G$5:$G$504),2))</f>
      </c>
    </row>
    <row r="72" spans="1:8" x14ac:dyDescent="0.25">
      <c r="A72" s="10"/>
      <c r="B72" s="13"/>
      <c r="C72" s="10"/>
      <c r="D72" s="14">
        <f>IF(C72="","",IFERROR(INDEX('شجرة الحسابات'!$B$5:$B$64,MATCH(C72,'شجرة الحسابات'!$A$5:$A$64,0)),"كود غير موجود"))</f>
      </c>
      <c r="E72" s="11"/>
      <c r="F72" s="15"/>
      <c r="G72" s="15"/>
      <c r="H72" s="16">
        <f>IF(A72="","",ROUND(SUMIF($A$5:$A$504,A72,$F$5:$F$504)-SUMIF($A$5:$A$504,A72,$G$5:$G$504),2))</f>
      </c>
    </row>
    <row r="73" spans="1:8" x14ac:dyDescent="0.25">
      <c r="A73" s="10"/>
      <c r="B73" s="13"/>
      <c r="C73" s="10"/>
      <c r="D73" s="14">
        <f>IF(C73="","",IFERROR(INDEX('شجرة الحسابات'!$B$5:$B$64,MATCH(C73,'شجرة الحسابات'!$A$5:$A$64,0)),"كود غير موجود"))</f>
      </c>
      <c r="E73" s="11"/>
      <c r="F73" s="15"/>
      <c r="G73" s="15"/>
      <c r="H73" s="16">
        <f>IF(A73="","",ROUND(SUMIF($A$5:$A$504,A73,$F$5:$F$504)-SUMIF($A$5:$A$504,A73,$G$5:$G$504),2))</f>
      </c>
    </row>
    <row r="74" spans="1:8" x14ac:dyDescent="0.25">
      <c r="A74" s="10"/>
      <c r="B74" s="13"/>
      <c r="C74" s="10"/>
      <c r="D74" s="14">
        <f>IF(C74="","",IFERROR(INDEX('شجرة الحسابات'!$B$5:$B$64,MATCH(C74,'شجرة الحسابات'!$A$5:$A$64,0)),"كود غير موجود"))</f>
      </c>
      <c r="E74" s="11"/>
      <c r="F74" s="15"/>
      <c r="G74" s="15"/>
      <c r="H74" s="16">
        <f>IF(A74="","",ROUND(SUMIF($A$5:$A$504,A74,$F$5:$F$504)-SUMIF($A$5:$A$504,A74,$G$5:$G$504),2))</f>
      </c>
    </row>
    <row r="75" spans="1:8" x14ac:dyDescent="0.25">
      <c r="A75" s="10"/>
      <c r="B75" s="13"/>
      <c r="C75" s="10"/>
      <c r="D75" s="14">
        <f>IF(C75="","",IFERROR(INDEX('شجرة الحسابات'!$B$5:$B$64,MATCH(C75,'شجرة الحسابات'!$A$5:$A$64,0)),"كود غير موجود"))</f>
      </c>
      <c r="E75" s="11"/>
      <c r="F75" s="15"/>
      <c r="G75" s="15"/>
      <c r="H75" s="16">
        <f>IF(A75="","",ROUND(SUMIF($A$5:$A$504,A75,$F$5:$F$504)-SUMIF($A$5:$A$504,A75,$G$5:$G$504),2))</f>
      </c>
    </row>
    <row r="76" spans="1:8" x14ac:dyDescent="0.25">
      <c r="A76" s="10"/>
      <c r="B76" s="13"/>
      <c r="C76" s="10"/>
      <c r="D76" s="14">
        <f>IF(C76="","",IFERROR(INDEX('شجرة الحسابات'!$B$5:$B$64,MATCH(C76,'شجرة الحسابات'!$A$5:$A$64,0)),"كود غير موجود"))</f>
      </c>
      <c r="E76" s="11"/>
      <c r="F76" s="15"/>
      <c r="G76" s="15"/>
      <c r="H76" s="16">
        <f>IF(A76="","",ROUND(SUMIF($A$5:$A$504,A76,$F$5:$F$504)-SUMIF($A$5:$A$504,A76,$G$5:$G$504),2))</f>
      </c>
    </row>
    <row r="77" spans="1:8" x14ac:dyDescent="0.25">
      <c r="A77" s="10"/>
      <c r="B77" s="13"/>
      <c r="C77" s="10"/>
      <c r="D77" s="14">
        <f>IF(C77="","",IFERROR(INDEX('شجرة الحسابات'!$B$5:$B$64,MATCH(C77,'شجرة الحسابات'!$A$5:$A$64,0)),"كود غير موجود"))</f>
      </c>
      <c r="E77" s="11"/>
      <c r="F77" s="15"/>
      <c r="G77" s="15"/>
      <c r="H77" s="16">
        <f>IF(A77="","",ROUND(SUMIF($A$5:$A$504,A77,$F$5:$F$504)-SUMIF($A$5:$A$504,A77,$G$5:$G$504),2))</f>
      </c>
    </row>
    <row r="78" spans="1:8" x14ac:dyDescent="0.25">
      <c r="A78" s="10"/>
      <c r="B78" s="13"/>
      <c r="C78" s="10"/>
      <c r="D78" s="14">
        <f>IF(C78="","",IFERROR(INDEX('شجرة الحسابات'!$B$5:$B$64,MATCH(C78,'شجرة الحسابات'!$A$5:$A$64,0)),"كود غير موجود"))</f>
      </c>
      <c r="E78" s="11"/>
      <c r="F78" s="15"/>
      <c r="G78" s="15"/>
      <c r="H78" s="16">
        <f>IF(A78="","",ROUND(SUMIF($A$5:$A$504,A78,$F$5:$F$504)-SUMIF($A$5:$A$504,A78,$G$5:$G$504),2))</f>
      </c>
    </row>
    <row r="79" spans="1:8" x14ac:dyDescent="0.25">
      <c r="A79" s="10"/>
      <c r="B79" s="13"/>
      <c r="C79" s="10"/>
      <c r="D79" s="14">
        <f>IF(C79="","",IFERROR(INDEX('شجرة الحسابات'!$B$5:$B$64,MATCH(C79,'شجرة الحسابات'!$A$5:$A$64,0)),"كود غير موجود"))</f>
      </c>
      <c r="E79" s="11"/>
      <c r="F79" s="15"/>
      <c r="G79" s="15"/>
      <c r="H79" s="16">
        <f>IF(A79="","",ROUND(SUMIF($A$5:$A$504,A79,$F$5:$F$504)-SUMIF($A$5:$A$504,A79,$G$5:$G$504),2))</f>
      </c>
    </row>
    <row r="80" spans="1:8" x14ac:dyDescent="0.25">
      <c r="A80" s="10"/>
      <c r="B80" s="13"/>
      <c r="C80" s="10"/>
      <c r="D80" s="14">
        <f>IF(C80="","",IFERROR(INDEX('شجرة الحسابات'!$B$5:$B$64,MATCH(C80,'شجرة الحسابات'!$A$5:$A$64,0)),"كود غير موجود"))</f>
      </c>
      <c r="E80" s="11"/>
      <c r="F80" s="15"/>
      <c r="G80" s="15"/>
      <c r="H80" s="16">
        <f>IF(A80="","",ROUND(SUMIF($A$5:$A$504,A80,$F$5:$F$504)-SUMIF($A$5:$A$504,A80,$G$5:$G$504),2))</f>
      </c>
    </row>
    <row r="81" spans="1:8" x14ac:dyDescent="0.25">
      <c r="A81" s="10"/>
      <c r="B81" s="13"/>
      <c r="C81" s="10"/>
      <c r="D81" s="14">
        <f>IF(C81="","",IFERROR(INDEX('شجرة الحسابات'!$B$5:$B$64,MATCH(C81,'شجرة الحسابات'!$A$5:$A$64,0)),"كود غير موجود"))</f>
      </c>
      <c r="E81" s="11"/>
      <c r="F81" s="15"/>
      <c r="G81" s="15"/>
      <c r="H81" s="16">
        <f>IF(A81="","",ROUND(SUMIF($A$5:$A$504,A81,$F$5:$F$504)-SUMIF($A$5:$A$504,A81,$G$5:$G$504),2))</f>
      </c>
    </row>
    <row r="82" spans="1:8" x14ac:dyDescent="0.25">
      <c r="A82" s="10"/>
      <c r="B82" s="13"/>
      <c r="C82" s="10"/>
      <c r="D82" s="14">
        <f>IF(C82="","",IFERROR(INDEX('شجرة الحسابات'!$B$5:$B$64,MATCH(C82,'شجرة الحسابات'!$A$5:$A$64,0)),"كود غير موجود"))</f>
      </c>
      <c r="E82" s="11"/>
      <c r="F82" s="15"/>
      <c r="G82" s="15"/>
      <c r="H82" s="16">
        <f>IF(A82="","",ROUND(SUMIF($A$5:$A$504,A82,$F$5:$F$504)-SUMIF($A$5:$A$504,A82,$G$5:$G$504),2))</f>
      </c>
    </row>
    <row r="83" spans="1:8" x14ac:dyDescent="0.25">
      <c r="A83" s="10"/>
      <c r="B83" s="13"/>
      <c r="C83" s="10"/>
      <c r="D83" s="14">
        <f>IF(C83="","",IFERROR(INDEX('شجرة الحسابات'!$B$5:$B$64,MATCH(C83,'شجرة الحسابات'!$A$5:$A$64,0)),"كود غير موجود"))</f>
      </c>
      <c r="E83" s="11"/>
      <c r="F83" s="15"/>
      <c r="G83" s="15"/>
      <c r="H83" s="16">
        <f>IF(A83="","",ROUND(SUMIF($A$5:$A$504,A83,$F$5:$F$504)-SUMIF($A$5:$A$504,A83,$G$5:$G$504),2))</f>
      </c>
    </row>
    <row r="84" spans="1:8" x14ac:dyDescent="0.25">
      <c r="A84" s="10"/>
      <c r="B84" s="13"/>
      <c r="C84" s="10"/>
      <c r="D84" s="14">
        <f>IF(C84="","",IFERROR(INDEX('شجرة الحسابات'!$B$5:$B$64,MATCH(C84,'شجرة الحسابات'!$A$5:$A$64,0)),"كود غير موجود"))</f>
      </c>
      <c r="E84" s="11"/>
      <c r="F84" s="15"/>
      <c r="G84" s="15"/>
      <c r="H84" s="16">
        <f>IF(A84="","",ROUND(SUMIF($A$5:$A$504,A84,$F$5:$F$504)-SUMIF($A$5:$A$504,A84,$G$5:$G$504),2))</f>
      </c>
    </row>
    <row r="85" spans="1:8" x14ac:dyDescent="0.25">
      <c r="A85" s="10"/>
      <c r="B85" s="13"/>
      <c r="C85" s="10"/>
      <c r="D85" s="14">
        <f>IF(C85="","",IFERROR(INDEX('شجرة الحسابات'!$B$5:$B$64,MATCH(C85,'شجرة الحسابات'!$A$5:$A$64,0)),"كود غير موجود"))</f>
      </c>
      <c r="E85" s="11"/>
      <c r="F85" s="15"/>
      <c r="G85" s="15"/>
      <c r="H85" s="16">
        <f>IF(A85="","",ROUND(SUMIF($A$5:$A$504,A85,$F$5:$F$504)-SUMIF($A$5:$A$504,A85,$G$5:$G$504),2))</f>
      </c>
    </row>
    <row r="86" spans="1:8" x14ac:dyDescent="0.25">
      <c r="A86" s="10"/>
      <c r="B86" s="13"/>
      <c r="C86" s="10"/>
      <c r="D86" s="14">
        <f>IF(C86="","",IFERROR(INDEX('شجرة الحسابات'!$B$5:$B$64,MATCH(C86,'شجرة الحسابات'!$A$5:$A$64,0)),"كود غير موجود"))</f>
      </c>
      <c r="E86" s="11"/>
      <c r="F86" s="15"/>
      <c r="G86" s="15"/>
      <c r="H86" s="16">
        <f>IF(A86="","",ROUND(SUMIF($A$5:$A$504,A86,$F$5:$F$504)-SUMIF($A$5:$A$504,A86,$G$5:$G$504),2))</f>
      </c>
    </row>
    <row r="87" spans="1:8" x14ac:dyDescent="0.25">
      <c r="A87" s="10"/>
      <c r="B87" s="13"/>
      <c r="C87" s="10"/>
      <c r="D87" s="14">
        <f>IF(C87="","",IFERROR(INDEX('شجرة الحسابات'!$B$5:$B$64,MATCH(C87,'شجرة الحسابات'!$A$5:$A$64,0)),"كود غير موجود"))</f>
      </c>
      <c r="E87" s="11"/>
      <c r="F87" s="15"/>
      <c r="G87" s="15"/>
      <c r="H87" s="16">
        <f>IF(A87="","",ROUND(SUMIF($A$5:$A$504,A87,$F$5:$F$504)-SUMIF($A$5:$A$504,A87,$G$5:$G$504),2))</f>
      </c>
    </row>
    <row r="88" spans="1:8" x14ac:dyDescent="0.25">
      <c r="A88" s="10"/>
      <c r="B88" s="13"/>
      <c r="C88" s="10"/>
      <c r="D88" s="14">
        <f>IF(C88="","",IFERROR(INDEX('شجرة الحسابات'!$B$5:$B$64,MATCH(C88,'شجرة الحسابات'!$A$5:$A$64,0)),"كود غير موجود"))</f>
      </c>
      <c r="E88" s="11"/>
      <c r="F88" s="15"/>
      <c r="G88" s="15"/>
      <c r="H88" s="16">
        <f>IF(A88="","",ROUND(SUMIF($A$5:$A$504,A88,$F$5:$F$504)-SUMIF($A$5:$A$504,A88,$G$5:$G$504),2))</f>
      </c>
    </row>
    <row r="89" spans="1:8" x14ac:dyDescent="0.25">
      <c r="A89" s="10"/>
      <c r="B89" s="13"/>
      <c r="C89" s="10"/>
      <c r="D89" s="14">
        <f>IF(C89="","",IFERROR(INDEX('شجرة الحسابات'!$B$5:$B$64,MATCH(C89,'شجرة الحسابات'!$A$5:$A$64,0)),"كود غير موجود"))</f>
      </c>
      <c r="E89" s="11"/>
      <c r="F89" s="15"/>
      <c r="G89" s="15"/>
      <c r="H89" s="16">
        <f>IF(A89="","",ROUND(SUMIF($A$5:$A$504,A89,$F$5:$F$504)-SUMIF($A$5:$A$504,A89,$G$5:$G$504),2))</f>
      </c>
    </row>
    <row r="90" spans="1:8" x14ac:dyDescent="0.25">
      <c r="A90" s="10"/>
      <c r="B90" s="13"/>
      <c r="C90" s="10"/>
      <c r="D90" s="14">
        <f>IF(C90="","",IFERROR(INDEX('شجرة الحسابات'!$B$5:$B$64,MATCH(C90,'شجرة الحسابات'!$A$5:$A$64,0)),"كود غير موجود"))</f>
      </c>
      <c r="E90" s="11"/>
      <c r="F90" s="15"/>
      <c r="G90" s="15"/>
      <c r="H90" s="16">
        <f>IF(A90="","",ROUND(SUMIF($A$5:$A$504,A90,$F$5:$F$504)-SUMIF($A$5:$A$504,A90,$G$5:$G$504),2))</f>
      </c>
    </row>
    <row r="91" spans="1:8" x14ac:dyDescent="0.25">
      <c r="A91" s="10"/>
      <c r="B91" s="13"/>
      <c r="C91" s="10"/>
      <c r="D91" s="14">
        <f>IF(C91="","",IFERROR(INDEX('شجرة الحسابات'!$B$5:$B$64,MATCH(C91,'شجرة الحسابات'!$A$5:$A$64,0)),"كود غير موجود"))</f>
      </c>
      <c r="E91" s="11"/>
      <c r="F91" s="15"/>
      <c r="G91" s="15"/>
      <c r="H91" s="16">
        <f>IF(A91="","",ROUND(SUMIF($A$5:$A$504,A91,$F$5:$F$504)-SUMIF($A$5:$A$504,A91,$G$5:$G$504),2))</f>
      </c>
    </row>
    <row r="92" spans="1:8" x14ac:dyDescent="0.25">
      <c r="A92" s="10"/>
      <c r="B92" s="13"/>
      <c r="C92" s="10"/>
      <c r="D92" s="14">
        <f>IF(C92="","",IFERROR(INDEX('شجرة الحسابات'!$B$5:$B$64,MATCH(C92,'شجرة الحسابات'!$A$5:$A$64,0)),"كود غير موجود"))</f>
      </c>
      <c r="E92" s="11"/>
      <c r="F92" s="15"/>
      <c r="G92" s="15"/>
      <c r="H92" s="16">
        <f>IF(A92="","",ROUND(SUMIF($A$5:$A$504,A92,$F$5:$F$504)-SUMIF($A$5:$A$504,A92,$G$5:$G$504),2))</f>
      </c>
    </row>
    <row r="93" spans="1:8" x14ac:dyDescent="0.25">
      <c r="A93" s="10"/>
      <c r="B93" s="13"/>
      <c r="C93" s="10"/>
      <c r="D93" s="14">
        <f>IF(C93="","",IFERROR(INDEX('شجرة الحسابات'!$B$5:$B$64,MATCH(C93,'شجرة الحسابات'!$A$5:$A$64,0)),"كود غير موجود"))</f>
      </c>
      <c r="E93" s="11"/>
      <c r="F93" s="15"/>
      <c r="G93" s="15"/>
      <c r="H93" s="16">
        <f>IF(A93="","",ROUND(SUMIF($A$5:$A$504,A93,$F$5:$F$504)-SUMIF($A$5:$A$504,A93,$G$5:$G$504),2))</f>
      </c>
    </row>
    <row r="94" spans="1:8" x14ac:dyDescent="0.25">
      <c r="A94" s="10"/>
      <c r="B94" s="13"/>
      <c r="C94" s="10"/>
      <c r="D94" s="14">
        <f>IF(C94="","",IFERROR(INDEX('شجرة الحسابات'!$B$5:$B$64,MATCH(C94,'شجرة الحسابات'!$A$5:$A$64,0)),"كود غير موجود"))</f>
      </c>
      <c r="E94" s="11"/>
      <c r="F94" s="15"/>
      <c r="G94" s="15"/>
      <c r="H94" s="16">
        <f>IF(A94="","",ROUND(SUMIF($A$5:$A$504,A94,$F$5:$F$504)-SUMIF($A$5:$A$504,A94,$G$5:$G$504),2))</f>
      </c>
    </row>
    <row r="95" spans="1:8" x14ac:dyDescent="0.25">
      <c r="A95" s="10"/>
      <c r="B95" s="13"/>
      <c r="C95" s="10"/>
      <c r="D95" s="14">
        <f>IF(C95="","",IFERROR(INDEX('شجرة الحسابات'!$B$5:$B$64,MATCH(C95,'شجرة الحسابات'!$A$5:$A$64,0)),"كود غير موجود"))</f>
      </c>
      <c r="E95" s="11"/>
      <c r="F95" s="15"/>
      <c r="G95" s="15"/>
      <c r="H95" s="16">
        <f>IF(A95="","",ROUND(SUMIF($A$5:$A$504,A95,$F$5:$F$504)-SUMIF($A$5:$A$504,A95,$G$5:$G$504),2))</f>
      </c>
    </row>
    <row r="96" spans="1:8" x14ac:dyDescent="0.25">
      <c r="A96" s="10"/>
      <c r="B96" s="13"/>
      <c r="C96" s="10"/>
      <c r="D96" s="14">
        <f>IF(C96="","",IFERROR(INDEX('شجرة الحسابات'!$B$5:$B$64,MATCH(C96,'شجرة الحسابات'!$A$5:$A$64,0)),"كود غير موجود"))</f>
      </c>
      <c r="E96" s="11"/>
      <c r="F96" s="15"/>
      <c r="G96" s="15"/>
      <c r="H96" s="16">
        <f>IF(A96="","",ROUND(SUMIF($A$5:$A$504,A96,$F$5:$F$504)-SUMIF($A$5:$A$504,A96,$G$5:$G$504),2))</f>
      </c>
    </row>
    <row r="97" spans="1:8" x14ac:dyDescent="0.25">
      <c r="A97" s="10"/>
      <c r="B97" s="13"/>
      <c r="C97" s="10"/>
      <c r="D97" s="14">
        <f>IF(C97="","",IFERROR(INDEX('شجرة الحسابات'!$B$5:$B$64,MATCH(C97,'شجرة الحسابات'!$A$5:$A$64,0)),"كود غير موجود"))</f>
      </c>
      <c r="E97" s="11"/>
      <c r="F97" s="15"/>
      <c r="G97" s="15"/>
      <c r="H97" s="16">
        <f>IF(A97="","",ROUND(SUMIF($A$5:$A$504,A97,$F$5:$F$504)-SUMIF($A$5:$A$504,A97,$G$5:$G$504),2))</f>
      </c>
    </row>
    <row r="98" spans="1:8" x14ac:dyDescent="0.25">
      <c r="A98" s="10"/>
      <c r="B98" s="13"/>
      <c r="C98" s="10"/>
      <c r="D98" s="14">
        <f>IF(C98="","",IFERROR(INDEX('شجرة الحسابات'!$B$5:$B$64,MATCH(C98,'شجرة الحسابات'!$A$5:$A$64,0)),"كود غير موجود"))</f>
      </c>
      <c r="E98" s="11"/>
      <c r="F98" s="15"/>
      <c r="G98" s="15"/>
      <c r="H98" s="16">
        <f>IF(A98="","",ROUND(SUMIF($A$5:$A$504,A98,$F$5:$F$504)-SUMIF($A$5:$A$504,A98,$G$5:$G$504),2))</f>
      </c>
    </row>
    <row r="99" spans="1:8" x14ac:dyDescent="0.25">
      <c r="A99" s="10"/>
      <c r="B99" s="13"/>
      <c r="C99" s="10"/>
      <c r="D99" s="14">
        <f>IF(C99="","",IFERROR(INDEX('شجرة الحسابات'!$B$5:$B$64,MATCH(C99,'شجرة الحسابات'!$A$5:$A$64,0)),"كود غير موجود"))</f>
      </c>
      <c r="E99" s="11"/>
      <c r="F99" s="15"/>
      <c r="G99" s="15"/>
      <c r="H99" s="16">
        <f>IF(A99="","",ROUND(SUMIF($A$5:$A$504,A99,$F$5:$F$504)-SUMIF($A$5:$A$504,A99,$G$5:$G$504),2))</f>
      </c>
    </row>
    <row r="100" spans="1:8" x14ac:dyDescent="0.25">
      <c r="A100" s="10"/>
      <c r="B100" s="13"/>
      <c r="C100" s="10"/>
      <c r="D100" s="14">
        <f>IF(C100="","",IFERROR(INDEX('شجرة الحسابات'!$B$5:$B$64,MATCH(C100,'شجرة الحسابات'!$A$5:$A$64,0)),"كود غير موجود"))</f>
      </c>
      <c r="E100" s="11"/>
      <c r="F100" s="15"/>
      <c r="G100" s="15"/>
      <c r="H100" s="16">
        <f>IF(A100="","",ROUND(SUMIF($A$5:$A$504,A100,$F$5:$F$504)-SUMIF($A$5:$A$504,A100,$G$5:$G$504),2))</f>
      </c>
    </row>
    <row r="101" spans="1:8" x14ac:dyDescent="0.25">
      <c r="A101" s="10"/>
      <c r="B101" s="13"/>
      <c r="C101" s="10"/>
      <c r="D101" s="14">
        <f>IF(C101="","",IFERROR(INDEX('شجرة الحسابات'!$B$5:$B$64,MATCH(C101,'شجرة الحسابات'!$A$5:$A$64,0)),"كود غير موجود"))</f>
      </c>
      <c r="E101" s="11"/>
      <c r="F101" s="15"/>
      <c r="G101" s="15"/>
      <c r="H101" s="16">
        <f>IF(A101="","",ROUND(SUMIF($A$5:$A$504,A101,$F$5:$F$504)-SUMIF($A$5:$A$504,A101,$G$5:$G$504),2))</f>
      </c>
    </row>
    <row r="102" spans="1:8" x14ac:dyDescent="0.25">
      <c r="A102" s="10"/>
      <c r="B102" s="13"/>
      <c r="C102" s="10"/>
      <c r="D102" s="14">
        <f>IF(C102="","",IFERROR(INDEX('شجرة الحسابات'!$B$5:$B$64,MATCH(C102,'شجرة الحسابات'!$A$5:$A$64,0)),"كود غير موجود"))</f>
      </c>
      <c r="E102" s="11"/>
      <c r="F102" s="15"/>
      <c r="G102" s="15"/>
      <c r="H102" s="16">
        <f>IF(A102="","",ROUND(SUMIF($A$5:$A$504,A102,$F$5:$F$504)-SUMIF($A$5:$A$504,A102,$G$5:$G$504),2))</f>
      </c>
    </row>
    <row r="103" spans="1:8" x14ac:dyDescent="0.25">
      <c r="A103" s="10"/>
      <c r="B103" s="13"/>
      <c r="C103" s="10"/>
      <c r="D103" s="14">
        <f>IF(C103="","",IFERROR(INDEX('شجرة الحسابات'!$B$5:$B$64,MATCH(C103,'شجرة الحسابات'!$A$5:$A$64,0)),"كود غير موجود"))</f>
      </c>
      <c r="E103" s="11"/>
      <c r="F103" s="15"/>
      <c r="G103" s="15"/>
      <c r="H103" s="16">
        <f>IF(A103="","",ROUND(SUMIF($A$5:$A$504,A103,$F$5:$F$504)-SUMIF($A$5:$A$504,A103,$G$5:$G$504),2))</f>
      </c>
    </row>
    <row r="104" spans="1:8" x14ac:dyDescent="0.25">
      <c r="A104" s="10"/>
      <c r="B104" s="13"/>
      <c r="C104" s="10"/>
      <c r="D104" s="14">
        <f>IF(C104="","",IFERROR(INDEX('شجرة الحسابات'!$B$5:$B$64,MATCH(C104,'شجرة الحسابات'!$A$5:$A$64,0)),"كود غير موجود"))</f>
      </c>
      <c r="E104" s="11"/>
      <c r="F104" s="15"/>
      <c r="G104" s="15"/>
      <c r="H104" s="16">
        <f>IF(A104="","",ROUND(SUMIF($A$5:$A$504,A104,$F$5:$F$504)-SUMIF($A$5:$A$504,A104,$G$5:$G$504),2))</f>
      </c>
    </row>
    <row r="105" spans="1:8" x14ac:dyDescent="0.25">
      <c r="A105" s="10"/>
      <c r="B105" s="13"/>
      <c r="C105" s="10"/>
      <c r="D105" s="14">
        <f>IF(C105="","",IFERROR(INDEX('شجرة الحسابات'!$B$5:$B$64,MATCH(C105,'شجرة الحسابات'!$A$5:$A$64,0)),"كود غير موجود"))</f>
      </c>
      <c r="E105" s="11"/>
      <c r="F105" s="15"/>
      <c r="G105" s="15"/>
      <c r="H105" s="16">
        <f>IF(A105="","",ROUND(SUMIF($A$5:$A$504,A105,$F$5:$F$504)-SUMIF($A$5:$A$504,A105,$G$5:$G$504),2))</f>
      </c>
    </row>
    <row r="106" spans="1:8" x14ac:dyDescent="0.25">
      <c r="A106" s="10"/>
      <c r="B106" s="13"/>
      <c r="C106" s="10"/>
      <c r="D106" s="14">
        <f>IF(C106="","",IFERROR(INDEX('شجرة الحسابات'!$B$5:$B$64,MATCH(C106,'شجرة الحسابات'!$A$5:$A$64,0)),"كود غير موجود"))</f>
      </c>
      <c r="E106" s="11"/>
      <c r="F106" s="15"/>
      <c r="G106" s="15"/>
      <c r="H106" s="16">
        <f>IF(A106="","",ROUND(SUMIF($A$5:$A$504,A106,$F$5:$F$504)-SUMIF($A$5:$A$504,A106,$G$5:$G$504),2))</f>
      </c>
    </row>
    <row r="107" spans="1:8" x14ac:dyDescent="0.25">
      <c r="A107" s="10"/>
      <c r="B107" s="13"/>
      <c r="C107" s="10"/>
      <c r="D107" s="14">
        <f>IF(C107="","",IFERROR(INDEX('شجرة الحسابات'!$B$5:$B$64,MATCH(C107,'شجرة الحسابات'!$A$5:$A$64,0)),"كود غير موجود"))</f>
      </c>
      <c r="E107" s="11"/>
      <c r="F107" s="15"/>
      <c r="G107" s="15"/>
      <c r="H107" s="16">
        <f>IF(A107="","",ROUND(SUMIF($A$5:$A$504,A107,$F$5:$F$504)-SUMIF($A$5:$A$504,A107,$G$5:$G$504),2))</f>
      </c>
    </row>
    <row r="108" spans="1:8" x14ac:dyDescent="0.25">
      <c r="A108" s="10"/>
      <c r="B108" s="13"/>
      <c r="C108" s="10"/>
      <c r="D108" s="14">
        <f>IF(C108="","",IFERROR(INDEX('شجرة الحسابات'!$B$5:$B$64,MATCH(C108,'شجرة الحسابات'!$A$5:$A$64,0)),"كود غير موجود"))</f>
      </c>
      <c r="E108" s="11"/>
      <c r="F108" s="15"/>
      <c r="G108" s="15"/>
      <c r="H108" s="16">
        <f>IF(A108="","",ROUND(SUMIF($A$5:$A$504,A108,$F$5:$F$504)-SUMIF($A$5:$A$504,A108,$G$5:$G$504),2))</f>
      </c>
    </row>
    <row r="109" spans="1:8" x14ac:dyDescent="0.25">
      <c r="A109" s="10"/>
      <c r="B109" s="13"/>
      <c r="C109" s="10"/>
      <c r="D109" s="14">
        <f>IF(C109="","",IFERROR(INDEX('شجرة الحسابات'!$B$5:$B$64,MATCH(C109,'شجرة الحسابات'!$A$5:$A$64,0)),"كود غير موجود"))</f>
      </c>
      <c r="E109" s="11"/>
      <c r="F109" s="15"/>
      <c r="G109" s="15"/>
      <c r="H109" s="16">
        <f>IF(A109="","",ROUND(SUMIF($A$5:$A$504,A109,$F$5:$F$504)-SUMIF($A$5:$A$504,A109,$G$5:$G$504),2))</f>
      </c>
    </row>
    <row r="110" spans="1:8" x14ac:dyDescent="0.25">
      <c r="A110" s="10"/>
      <c r="B110" s="13"/>
      <c r="C110" s="10"/>
      <c r="D110" s="14">
        <f>IF(C110="","",IFERROR(INDEX('شجرة الحسابات'!$B$5:$B$64,MATCH(C110,'شجرة الحسابات'!$A$5:$A$64,0)),"كود غير موجود"))</f>
      </c>
      <c r="E110" s="11"/>
      <c r="F110" s="15"/>
      <c r="G110" s="15"/>
      <c r="H110" s="16">
        <f>IF(A110="","",ROUND(SUMIF($A$5:$A$504,A110,$F$5:$F$504)-SUMIF($A$5:$A$504,A110,$G$5:$G$504),2))</f>
      </c>
    </row>
    <row r="111" spans="1:8" x14ac:dyDescent="0.25">
      <c r="A111" s="10"/>
      <c r="B111" s="13"/>
      <c r="C111" s="10"/>
      <c r="D111" s="14">
        <f>IF(C111="","",IFERROR(INDEX('شجرة الحسابات'!$B$5:$B$64,MATCH(C111,'شجرة الحسابات'!$A$5:$A$64,0)),"كود غير موجود"))</f>
      </c>
      <c r="E111" s="11"/>
      <c r="F111" s="15"/>
      <c r="G111" s="15"/>
      <c r="H111" s="16">
        <f>IF(A111="","",ROUND(SUMIF($A$5:$A$504,A111,$F$5:$F$504)-SUMIF($A$5:$A$504,A111,$G$5:$G$504),2))</f>
      </c>
    </row>
    <row r="112" spans="1:8" x14ac:dyDescent="0.25">
      <c r="A112" s="10"/>
      <c r="B112" s="13"/>
      <c r="C112" s="10"/>
      <c r="D112" s="14">
        <f>IF(C112="","",IFERROR(INDEX('شجرة الحسابات'!$B$5:$B$64,MATCH(C112,'شجرة الحسابات'!$A$5:$A$64,0)),"كود غير موجود"))</f>
      </c>
      <c r="E112" s="11"/>
      <c r="F112" s="15"/>
      <c r="G112" s="15"/>
      <c r="H112" s="16">
        <f>IF(A112="","",ROUND(SUMIF($A$5:$A$504,A112,$F$5:$F$504)-SUMIF($A$5:$A$504,A112,$G$5:$G$504),2))</f>
      </c>
    </row>
    <row r="113" spans="1:8" x14ac:dyDescent="0.25">
      <c r="A113" s="10"/>
      <c r="B113" s="13"/>
      <c r="C113" s="10"/>
      <c r="D113" s="14">
        <f>IF(C113="","",IFERROR(INDEX('شجرة الحسابات'!$B$5:$B$64,MATCH(C113,'شجرة الحسابات'!$A$5:$A$64,0)),"كود غير موجود"))</f>
      </c>
      <c r="E113" s="11"/>
      <c r="F113" s="15"/>
      <c r="G113" s="15"/>
      <c r="H113" s="16">
        <f>IF(A113="","",ROUND(SUMIF($A$5:$A$504,A113,$F$5:$F$504)-SUMIF($A$5:$A$504,A113,$G$5:$G$504),2))</f>
      </c>
    </row>
    <row r="114" spans="1:8" x14ac:dyDescent="0.25">
      <c r="A114" s="10"/>
      <c r="B114" s="13"/>
      <c r="C114" s="10"/>
      <c r="D114" s="14">
        <f>IF(C114="","",IFERROR(INDEX('شجرة الحسابات'!$B$5:$B$64,MATCH(C114,'شجرة الحسابات'!$A$5:$A$64,0)),"كود غير موجود"))</f>
      </c>
      <c r="E114" s="11"/>
      <c r="F114" s="15"/>
      <c r="G114" s="15"/>
      <c r="H114" s="16">
        <f>IF(A114="","",ROUND(SUMIF($A$5:$A$504,A114,$F$5:$F$504)-SUMIF($A$5:$A$504,A114,$G$5:$G$504),2))</f>
      </c>
    </row>
    <row r="115" spans="1:8" x14ac:dyDescent="0.25">
      <c r="A115" s="10"/>
      <c r="B115" s="13"/>
      <c r="C115" s="10"/>
      <c r="D115" s="14">
        <f>IF(C115="","",IFERROR(INDEX('شجرة الحسابات'!$B$5:$B$64,MATCH(C115,'شجرة الحسابات'!$A$5:$A$64,0)),"كود غير موجود"))</f>
      </c>
      <c r="E115" s="11"/>
      <c r="F115" s="15"/>
      <c r="G115" s="15"/>
      <c r="H115" s="16">
        <f>IF(A115="","",ROUND(SUMIF($A$5:$A$504,A115,$F$5:$F$504)-SUMIF($A$5:$A$504,A115,$G$5:$G$504),2))</f>
      </c>
    </row>
    <row r="116" spans="1:8" x14ac:dyDescent="0.25">
      <c r="A116" s="10"/>
      <c r="B116" s="13"/>
      <c r="C116" s="10"/>
      <c r="D116" s="14">
        <f>IF(C116="","",IFERROR(INDEX('شجرة الحسابات'!$B$5:$B$64,MATCH(C116,'شجرة الحسابات'!$A$5:$A$64,0)),"كود غير موجود"))</f>
      </c>
      <c r="E116" s="11"/>
      <c r="F116" s="15"/>
      <c r="G116" s="15"/>
      <c r="H116" s="16">
        <f>IF(A116="","",ROUND(SUMIF($A$5:$A$504,A116,$F$5:$F$504)-SUMIF($A$5:$A$504,A116,$G$5:$G$504),2))</f>
      </c>
    </row>
    <row r="117" spans="1:8" x14ac:dyDescent="0.25">
      <c r="A117" s="10"/>
      <c r="B117" s="13"/>
      <c r="C117" s="10"/>
      <c r="D117" s="14">
        <f>IF(C117="","",IFERROR(INDEX('شجرة الحسابات'!$B$5:$B$64,MATCH(C117,'شجرة الحسابات'!$A$5:$A$64,0)),"كود غير موجود"))</f>
      </c>
      <c r="E117" s="11"/>
      <c r="F117" s="15"/>
      <c r="G117" s="15"/>
      <c r="H117" s="16">
        <f>IF(A117="","",ROUND(SUMIF($A$5:$A$504,A117,$F$5:$F$504)-SUMIF($A$5:$A$504,A117,$G$5:$G$504),2))</f>
      </c>
    </row>
    <row r="118" spans="1:8" x14ac:dyDescent="0.25">
      <c r="A118" s="10"/>
      <c r="B118" s="13"/>
      <c r="C118" s="10"/>
      <c r="D118" s="14">
        <f>IF(C118="","",IFERROR(INDEX('شجرة الحسابات'!$B$5:$B$64,MATCH(C118,'شجرة الحسابات'!$A$5:$A$64,0)),"كود غير موجود"))</f>
      </c>
      <c r="E118" s="11"/>
      <c r="F118" s="15"/>
      <c r="G118" s="15"/>
      <c r="H118" s="16">
        <f>IF(A118="","",ROUND(SUMIF($A$5:$A$504,A118,$F$5:$F$504)-SUMIF($A$5:$A$504,A118,$G$5:$G$504),2))</f>
      </c>
    </row>
    <row r="119" spans="1:8" x14ac:dyDescent="0.25">
      <c r="A119" s="10"/>
      <c r="B119" s="13"/>
      <c r="C119" s="10"/>
      <c r="D119" s="14">
        <f>IF(C119="","",IFERROR(INDEX('شجرة الحسابات'!$B$5:$B$64,MATCH(C119,'شجرة الحسابات'!$A$5:$A$64,0)),"كود غير موجود"))</f>
      </c>
      <c r="E119" s="11"/>
      <c r="F119" s="15"/>
      <c r="G119" s="15"/>
      <c r="H119" s="16">
        <f>IF(A119="","",ROUND(SUMIF($A$5:$A$504,A119,$F$5:$F$504)-SUMIF($A$5:$A$504,A119,$G$5:$G$504),2))</f>
      </c>
    </row>
    <row r="120" spans="1:8" x14ac:dyDescent="0.25">
      <c r="A120" s="10"/>
      <c r="B120" s="13"/>
      <c r="C120" s="10"/>
      <c r="D120" s="14">
        <f>IF(C120="","",IFERROR(INDEX('شجرة الحسابات'!$B$5:$B$64,MATCH(C120,'شجرة الحسابات'!$A$5:$A$64,0)),"كود غير موجود"))</f>
      </c>
      <c r="E120" s="11"/>
      <c r="F120" s="15"/>
      <c r="G120" s="15"/>
      <c r="H120" s="16">
        <f>IF(A120="","",ROUND(SUMIF($A$5:$A$504,A120,$F$5:$F$504)-SUMIF($A$5:$A$504,A120,$G$5:$G$504),2))</f>
      </c>
    </row>
    <row r="121" spans="1:8" x14ac:dyDescent="0.25">
      <c r="A121" s="10"/>
      <c r="B121" s="13"/>
      <c r="C121" s="10"/>
      <c r="D121" s="14">
        <f>IF(C121="","",IFERROR(INDEX('شجرة الحسابات'!$B$5:$B$64,MATCH(C121,'شجرة الحسابات'!$A$5:$A$64,0)),"كود غير موجود"))</f>
      </c>
      <c r="E121" s="11"/>
      <c r="F121" s="15"/>
      <c r="G121" s="15"/>
      <c r="H121" s="16">
        <f>IF(A121="","",ROUND(SUMIF($A$5:$A$504,A121,$F$5:$F$504)-SUMIF($A$5:$A$504,A121,$G$5:$G$504),2))</f>
      </c>
    </row>
    <row r="122" spans="1:8" x14ac:dyDescent="0.25">
      <c r="A122" s="10"/>
      <c r="B122" s="13"/>
      <c r="C122" s="10"/>
      <c r="D122" s="14">
        <f>IF(C122="","",IFERROR(INDEX('شجرة الحسابات'!$B$5:$B$64,MATCH(C122,'شجرة الحسابات'!$A$5:$A$64,0)),"كود غير موجود"))</f>
      </c>
      <c r="E122" s="11"/>
      <c r="F122" s="15"/>
      <c r="G122" s="15"/>
      <c r="H122" s="16">
        <f>IF(A122="","",ROUND(SUMIF($A$5:$A$504,A122,$F$5:$F$504)-SUMIF($A$5:$A$504,A122,$G$5:$G$504),2))</f>
      </c>
    </row>
    <row r="123" spans="1:8" x14ac:dyDescent="0.25">
      <c r="A123" s="10"/>
      <c r="B123" s="13"/>
      <c r="C123" s="10"/>
      <c r="D123" s="14">
        <f>IF(C123="","",IFERROR(INDEX('شجرة الحسابات'!$B$5:$B$64,MATCH(C123,'شجرة الحسابات'!$A$5:$A$64,0)),"كود غير موجود"))</f>
      </c>
      <c r="E123" s="11"/>
      <c r="F123" s="15"/>
      <c r="G123" s="15"/>
      <c r="H123" s="16">
        <f>IF(A123="","",ROUND(SUMIF($A$5:$A$504,A123,$F$5:$F$504)-SUMIF($A$5:$A$504,A123,$G$5:$G$504),2))</f>
      </c>
    </row>
    <row r="124" spans="1:8" x14ac:dyDescent="0.25">
      <c r="A124" s="10"/>
      <c r="B124" s="13"/>
      <c r="C124" s="10"/>
      <c r="D124" s="14">
        <f>IF(C124="","",IFERROR(INDEX('شجرة الحسابات'!$B$5:$B$64,MATCH(C124,'شجرة الحسابات'!$A$5:$A$64,0)),"كود غير موجود"))</f>
      </c>
      <c r="E124" s="11"/>
      <c r="F124" s="15"/>
      <c r="G124" s="15"/>
      <c r="H124" s="16">
        <f>IF(A124="","",ROUND(SUMIF($A$5:$A$504,A124,$F$5:$F$504)-SUMIF($A$5:$A$504,A124,$G$5:$G$504),2))</f>
      </c>
    </row>
    <row r="125" spans="1:8" x14ac:dyDescent="0.25">
      <c r="A125" s="10"/>
      <c r="B125" s="13"/>
      <c r="C125" s="10"/>
      <c r="D125" s="14">
        <f>IF(C125="","",IFERROR(INDEX('شجرة الحسابات'!$B$5:$B$64,MATCH(C125,'شجرة الحسابات'!$A$5:$A$64,0)),"كود غير موجود"))</f>
      </c>
      <c r="E125" s="11"/>
      <c r="F125" s="15"/>
      <c r="G125" s="15"/>
      <c r="H125" s="16">
        <f>IF(A125="","",ROUND(SUMIF($A$5:$A$504,A125,$F$5:$F$504)-SUMIF($A$5:$A$504,A125,$G$5:$G$504),2))</f>
      </c>
    </row>
    <row r="126" spans="1:8" x14ac:dyDescent="0.25">
      <c r="A126" s="10"/>
      <c r="B126" s="13"/>
      <c r="C126" s="10"/>
      <c r="D126" s="14">
        <f>IF(C126="","",IFERROR(INDEX('شجرة الحسابات'!$B$5:$B$64,MATCH(C126,'شجرة الحسابات'!$A$5:$A$64,0)),"كود غير موجود"))</f>
      </c>
      <c r="E126" s="11"/>
      <c r="F126" s="15"/>
      <c r="G126" s="15"/>
      <c r="H126" s="16">
        <f>IF(A126="","",ROUND(SUMIF($A$5:$A$504,A126,$F$5:$F$504)-SUMIF($A$5:$A$504,A126,$G$5:$G$504),2))</f>
      </c>
    </row>
    <row r="127" spans="1:8" x14ac:dyDescent="0.25">
      <c r="A127" s="10"/>
      <c r="B127" s="13"/>
      <c r="C127" s="10"/>
      <c r="D127" s="14">
        <f>IF(C127="","",IFERROR(INDEX('شجرة الحسابات'!$B$5:$B$64,MATCH(C127,'شجرة الحسابات'!$A$5:$A$64,0)),"كود غير موجود"))</f>
      </c>
      <c r="E127" s="11"/>
      <c r="F127" s="15"/>
      <c r="G127" s="15"/>
      <c r="H127" s="16">
        <f>IF(A127="","",ROUND(SUMIF($A$5:$A$504,A127,$F$5:$F$504)-SUMIF($A$5:$A$504,A127,$G$5:$G$504),2))</f>
      </c>
    </row>
    <row r="128" spans="1:8" x14ac:dyDescent="0.25">
      <c r="A128" s="10"/>
      <c r="B128" s="13"/>
      <c r="C128" s="10"/>
      <c r="D128" s="14">
        <f>IF(C128="","",IFERROR(INDEX('شجرة الحسابات'!$B$5:$B$64,MATCH(C128,'شجرة الحسابات'!$A$5:$A$64,0)),"كود غير موجود"))</f>
      </c>
      <c r="E128" s="11"/>
      <c r="F128" s="15"/>
      <c r="G128" s="15"/>
      <c r="H128" s="16">
        <f>IF(A128="","",ROUND(SUMIF($A$5:$A$504,A128,$F$5:$F$504)-SUMIF($A$5:$A$504,A128,$G$5:$G$504),2))</f>
      </c>
    </row>
    <row r="129" spans="1:8" x14ac:dyDescent="0.25">
      <c r="A129" s="10"/>
      <c r="B129" s="13"/>
      <c r="C129" s="10"/>
      <c r="D129" s="14">
        <f>IF(C129="","",IFERROR(INDEX('شجرة الحسابات'!$B$5:$B$64,MATCH(C129,'شجرة الحسابات'!$A$5:$A$64,0)),"كود غير موجود"))</f>
      </c>
      <c r="E129" s="11"/>
      <c r="F129" s="15"/>
      <c r="G129" s="15"/>
      <c r="H129" s="16">
        <f>IF(A129="","",ROUND(SUMIF($A$5:$A$504,A129,$F$5:$F$504)-SUMIF($A$5:$A$504,A129,$G$5:$G$504),2))</f>
      </c>
    </row>
    <row r="130" spans="1:8" x14ac:dyDescent="0.25">
      <c r="A130" s="10"/>
      <c r="B130" s="13"/>
      <c r="C130" s="10"/>
      <c r="D130" s="14">
        <f>IF(C130="","",IFERROR(INDEX('شجرة الحسابات'!$B$5:$B$64,MATCH(C130,'شجرة الحسابات'!$A$5:$A$64,0)),"كود غير موجود"))</f>
      </c>
      <c r="E130" s="11"/>
      <c r="F130" s="15"/>
      <c r="G130" s="15"/>
      <c r="H130" s="16">
        <f>IF(A130="","",ROUND(SUMIF($A$5:$A$504,A130,$F$5:$F$504)-SUMIF($A$5:$A$504,A130,$G$5:$G$504),2))</f>
      </c>
    </row>
    <row r="131" spans="1:8" x14ac:dyDescent="0.25">
      <c r="A131" s="10"/>
      <c r="B131" s="13"/>
      <c r="C131" s="10"/>
      <c r="D131" s="14">
        <f>IF(C131="","",IFERROR(INDEX('شجرة الحسابات'!$B$5:$B$64,MATCH(C131,'شجرة الحسابات'!$A$5:$A$64,0)),"كود غير موجود"))</f>
      </c>
      <c r="E131" s="11"/>
      <c r="F131" s="15"/>
      <c r="G131" s="15"/>
      <c r="H131" s="16">
        <f>IF(A131="","",ROUND(SUMIF($A$5:$A$504,A131,$F$5:$F$504)-SUMIF($A$5:$A$504,A131,$G$5:$G$504),2))</f>
      </c>
    </row>
    <row r="132" spans="1:8" x14ac:dyDescent="0.25">
      <c r="A132" s="10"/>
      <c r="B132" s="13"/>
      <c r="C132" s="10"/>
      <c r="D132" s="14">
        <f>IF(C132="","",IFERROR(INDEX('شجرة الحسابات'!$B$5:$B$64,MATCH(C132,'شجرة الحسابات'!$A$5:$A$64,0)),"كود غير موجود"))</f>
      </c>
      <c r="E132" s="11"/>
      <c r="F132" s="15"/>
      <c r="G132" s="15"/>
      <c r="H132" s="16">
        <f>IF(A132="","",ROUND(SUMIF($A$5:$A$504,A132,$F$5:$F$504)-SUMIF($A$5:$A$504,A132,$G$5:$G$504),2))</f>
      </c>
    </row>
    <row r="133" spans="1:8" x14ac:dyDescent="0.25">
      <c r="A133" s="10"/>
      <c r="B133" s="13"/>
      <c r="C133" s="10"/>
      <c r="D133" s="14">
        <f>IF(C133="","",IFERROR(INDEX('شجرة الحسابات'!$B$5:$B$64,MATCH(C133,'شجرة الحسابات'!$A$5:$A$64,0)),"كود غير موجود"))</f>
      </c>
      <c r="E133" s="11"/>
      <c r="F133" s="15"/>
      <c r="G133" s="15"/>
      <c r="H133" s="16">
        <f>IF(A133="","",ROUND(SUMIF($A$5:$A$504,A133,$F$5:$F$504)-SUMIF($A$5:$A$504,A133,$G$5:$G$504),2))</f>
      </c>
    </row>
    <row r="134" spans="1:8" x14ac:dyDescent="0.25">
      <c r="A134" s="10"/>
      <c r="B134" s="13"/>
      <c r="C134" s="10"/>
      <c r="D134" s="14">
        <f>IF(C134="","",IFERROR(INDEX('شجرة الحسابات'!$B$5:$B$64,MATCH(C134,'شجرة الحسابات'!$A$5:$A$64,0)),"كود غير موجود"))</f>
      </c>
      <c r="E134" s="11"/>
      <c r="F134" s="15"/>
      <c r="G134" s="15"/>
      <c r="H134" s="16">
        <f>IF(A134="","",ROUND(SUMIF($A$5:$A$504,A134,$F$5:$F$504)-SUMIF($A$5:$A$504,A134,$G$5:$G$504),2))</f>
      </c>
    </row>
    <row r="135" spans="1:8" x14ac:dyDescent="0.25">
      <c r="A135" s="10"/>
      <c r="B135" s="13"/>
      <c r="C135" s="10"/>
      <c r="D135" s="14">
        <f>IF(C135="","",IFERROR(INDEX('شجرة الحسابات'!$B$5:$B$64,MATCH(C135,'شجرة الحسابات'!$A$5:$A$64,0)),"كود غير موجود"))</f>
      </c>
      <c r="E135" s="11"/>
      <c r="F135" s="15"/>
      <c r="G135" s="15"/>
      <c r="H135" s="16">
        <f>IF(A135="","",ROUND(SUMIF($A$5:$A$504,A135,$F$5:$F$504)-SUMIF($A$5:$A$504,A135,$G$5:$G$504),2))</f>
      </c>
    </row>
    <row r="136" spans="1:8" x14ac:dyDescent="0.25">
      <c r="A136" s="10"/>
      <c r="B136" s="13"/>
      <c r="C136" s="10"/>
      <c r="D136" s="14">
        <f>IF(C136="","",IFERROR(INDEX('شجرة الحسابات'!$B$5:$B$64,MATCH(C136,'شجرة الحسابات'!$A$5:$A$64,0)),"كود غير موجود"))</f>
      </c>
      <c r="E136" s="11"/>
      <c r="F136" s="15"/>
      <c r="G136" s="15"/>
      <c r="H136" s="16">
        <f>IF(A136="","",ROUND(SUMIF($A$5:$A$504,A136,$F$5:$F$504)-SUMIF($A$5:$A$504,A136,$G$5:$G$504),2))</f>
      </c>
    </row>
    <row r="137" spans="1:8" x14ac:dyDescent="0.25">
      <c r="A137" s="10"/>
      <c r="B137" s="13"/>
      <c r="C137" s="10"/>
      <c r="D137" s="14">
        <f>IF(C137="","",IFERROR(INDEX('شجرة الحسابات'!$B$5:$B$64,MATCH(C137,'شجرة الحسابات'!$A$5:$A$64,0)),"كود غير موجود"))</f>
      </c>
      <c r="E137" s="11"/>
      <c r="F137" s="15"/>
      <c r="G137" s="15"/>
      <c r="H137" s="16">
        <f>IF(A137="","",ROUND(SUMIF($A$5:$A$504,A137,$F$5:$F$504)-SUMIF($A$5:$A$504,A137,$G$5:$G$504),2))</f>
      </c>
    </row>
    <row r="138" spans="1:8" x14ac:dyDescent="0.25">
      <c r="A138" s="10"/>
      <c r="B138" s="13"/>
      <c r="C138" s="10"/>
      <c r="D138" s="14">
        <f>IF(C138="","",IFERROR(INDEX('شجرة الحسابات'!$B$5:$B$64,MATCH(C138,'شجرة الحسابات'!$A$5:$A$64,0)),"كود غير موجود"))</f>
      </c>
      <c r="E138" s="11"/>
      <c r="F138" s="15"/>
      <c r="G138" s="15"/>
      <c r="H138" s="16">
        <f>IF(A138="","",ROUND(SUMIF($A$5:$A$504,A138,$F$5:$F$504)-SUMIF($A$5:$A$504,A138,$G$5:$G$504),2))</f>
      </c>
    </row>
    <row r="139" spans="1:8" x14ac:dyDescent="0.25">
      <c r="A139" s="10"/>
      <c r="B139" s="13"/>
      <c r="C139" s="10"/>
      <c r="D139" s="14">
        <f>IF(C139="","",IFERROR(INDEX('شجرة الحسابات'!$B$5:$B$64,MATCH(C139,'شجرة الحسابات'!$A$5:$A$64,0)),"كود غير موجود"))</f>
      </c>
      <c r="E139" s="11"/>
      <c r="F139" s="15"/>
      <c r="G139" s="15"/>
      <c r="H139" s="16">
        <f>IF(A139="","",ROUND(SUMIF($A$5:$A$504,A139,$F$5:$F$504)-SUMIF($A$5:$A$504,A139,$G$5:$G$504),2))</f>
      </c>
    </row>
    <row r="140" spans="1:8" x14ac:dyDescent="0.25">
      <c r="A140" s="10"/>
      <c r="B140" s="13"/>
      <c r="C140" s="10"/>
      <c r="D140" s="14">
        <f>IF(C140="","",IFERROR(INDEX('شجرة الحسابات'!$B$5:$B$64,MATCH(C140,'شجرة الحسابات'!$A$5:$A$64,0)),"كود غير موجود"))</f>
      </c>
      <c r="E140" s="11"/>
      <c r="F140" s="15"/>
      <c r="G140" s="15"/>
      <c r="H140" s="16">
        <f>IF(A140="","",ROUND(SUMIF($A$5:$A$504,A140,$F$5:$F$504)-SUMIF($A$5:$A$504,A140,$G$5:$G$504),2))</f>
      </c>
    </row>
    <row r="141" spans="1:8" x14ac:dyDescent="0.25">
      <c r="A141" s="10"/>
      <c r="B141" s="13"/>
      <c r="C141" s="10"/>
      <c r="D141" s="14">
        <f>IF(C141="","",IFERROR(INDEX('شجرة الحسابات'!$B$5:$B$64,MATCH(C141,'شجرة الحسابات'!$A$5:$A$64,0)),"كود غير موجود"))</f>
      </c>
      <c r="E141" s="11"/>
      <c r="F141" s="15"/>
      <c r="G141" s="15"/>
      <c r="H141" s="16">
        <f>IF(A141="","",ROUND(SUMIF($A$5:$A$504,A141,$F$5:$F$504)-SUMIF($A$5:$A$504,A141,$G$5:$G$504),2))</f>
      </c>
    </row>
    <row r="142" spans="1:8" x14ac:dyDescent="0.25">
      <c r="A142" s="10"/>
      <c r="B142" s="13"/>
      <c r="C142" s="10"/>
      <c r="D142" s="14">
        <f>IF(C142="","",IFERROR(INDEX('شجرة الحسابات'!$B$5:$B$64,MATCH(C142,'شجرة الحسابات'!$A$5:$A$64,0)),"كود غير موجود"))</f>
      </c>
      <c r="E142" s="11"/>
      <c r="F142" s="15"/>
      <c r="G142" s="15"/>
      <c r="H142" s="16">
        <f>IF(A142="","",ROUND(SUMIF($A$5:$A$504,A142,$F$5:$F$504)-SUMIF($A$5:$A$504,A142,$G$5:$G$504),2))</f>
      </c>
    </row>
    <row r="143" spans="1:8" x14ac:dyDescent="0.25">
      <c r="A143" s="10"/>
      <c r="B143" s="13"/>
      <c r="C143" s="10"/>
      <c r="D143" s="14">
        <f>IF(C143="","",IFERROR(INDEX('شجرة الحسابات'!$B$5:$B$64,MATCH(C143,'شجرة الحسابات'!$A$5:$A$64,0)),"كود غير موجود"))</f>
      </c>
      <c r="E143" s="11"/>
      <c r="F143" s="15"/>
      <c r="G143" s="15"/>
      <c r="H143" s="16">
        <f>IF(A143="","",ROUND(SUMIF($A$5:$A$504,A143,$F$5:$F$504)-SUMIF($A$5:$A$504,A143,$G$5:$G$504),2))</f>
      </c>
    </row>
    <row r="144" spans="1:8" x14ac:dyDescent="0.25">
      <c r="A144" s="10"/>
      <c r="B144" s="13"/>
      <c r="C144" s="10"/>
      <c r="D144" s="14">
        <f>IF(C144="","",IFERROR(INDEX('شجرة الحسابات'!$B$5:$B$64,MATCH(C144,'شجرة الحسابات'!$A$5:$A$64,0)),"كود غير موجود"))</f>
      </c>
      <c r="E144" s="11"/>
      <c r="F144" s="15"/>
      <c r="G144" s="15"/>
      <c r="H144" s="16">
        <f>IF(A144="","",ROUND(SUMIF($A$5:$A$504,A144,$F$5:$F$504)-SUMIF($A$5:$A$504,A144,$G$5:$G$504),2))</f>
      </c>
    </row>
    <row r="145" spans="1:8" x14ac:dyDescent="0.25">
      <c r="A145" s="10"/>
      <c r="B145" s="13"/>
      <c r="C145" s="10"/>
      <c r="D145" s="14">
        <f>IF(C145="","",IFERROR(INDEX('شجرة الحسابات'!$B$5:$B$64,MATCH(C145,'شجرة الحسابات'!$A$5:$A$64,0)),"كود غير موجود"))</f>
      </c>
      <c r="E145" s="11"/>
      <c r="F145" s="15"/>
      <c r="G145" s="15"/>
      <c r="H145" s="16">
        <f>IF(A145="","",ROUND(SUMIF($A$5:$A$504,A145,$F$5:$F$504)-SUMIF($A$5:$A$504,A145,$G$5:$G$504),2))</f>
      </c>
    </row>
    <row r="146" spans="1:8" x14ac:dyDescent="0.25">
      <c r="A146" s="10"/>
      <c r="B146" s="13"/>
      <c r="C146" s="10"/>
      <c r="D146" s="14">
        <f>IF(C146="","",IFERROR(INDEX('شجرة الحسابات'!$B$5:$B$64,MATCH(C146,'شجرة الحسابات'!$A$5:$A$64,0)),"كود غير موجود"))</f>
      </c>
      <c r="E146" s="11"/>
      <c r="F146" s="15"/>
      <c r="G146" s="15"/>
      <c r="H146" s="16">
        <f>IF(A146="","",ROUND(SUMIF($A$5:$A$504,A146,$F$5:$F$504)-SUMIF($A$5:$A$504,A146,$G$5:$G$504),2))</f>
      </c>
    </row>
    <row r="147" spans="1:8" x14ac:dyDescent="0.25">
      <c r="A147" s="10"/>
      <c r="B147" s="13"/>
      <c r="C147" s="10"/>
      <c r="D147" s="14">
        <f>IF(C147="","",IFERROR(INDEX('شجرة الحسابات'!$B$5:$B$64,MATCH(C147,'شجرة الحسابات'!$A$5:$A$64,0)),"كود غير موجود"))</f>
      </c>
      <c r="E147" s="11"/>
      <c r="F147" s="15"/>
      <c r="G147" s="15"/>
      <c r="H147" s="16">
        <f>IF(A147="","",ROUND(SUMIF($A$5:$A$504,A147,$F$5:$F$504)-SUMIF($A$5:$A$504,A147,$G$5:$G$504),2))</f>
      </c>
    </row>
    <row r="148" spans="1:8" x14ac:dyDescent="0.25">
      <c r="A148" s="10"/>
      <c r="B148" s="13"/>
      <c r="C148" s="10"/>
      <c r="D148" s="14">
        <f>IF(C148="","",IFERROR(INDEX('شجرة الحسابات'!$B$5:$B$64,MATCH(C148,'شجرة الحسابات'!$A$5:$A$64,0)),"كود غير موجود"))</f>
      </c>
      <c r="E148" s="11"/>
      <c r="F148" s="15"/>
      <c r="G148" s="15"/>
      <c r="H148" s="16">
        <f>IF(A148="","",ROUND(SUMIF($A$5:$A$504,A148,$F$5:$F$504)-SUMIF($A$5:$A$504,A148,$G$5:$G$504),2))</f>
      </c>
    </row>
    <row r="149" spans="1:8" x14ac:dyDescent="0.25">
      <c r="A149" s="10"/>
      <c r="B149" s="13"/>
      <c r="C149" s="10"/>
      <c r="D149" s="14">
        <f>IF(C149="","",IFERROR(INDEX('شجرة الحسابات'!$B$5:$B$64,MATCH(C149,'شجرة الحسابات'!$A$5:$A$64,0)),"كود غير موجود"))</f>
      </c>
      <c r="E149" s="11"/>
      <c r="F149" s="15"/>
      <c r="G149" s="15"/>
      <c r="H149" s="16">
        <f>IF(A149="","",ROUND(SUMIF($A$5:$A$504,A149,$F$5:$F$504)-SUMIF($A$5:$A$504,A149,$G$5:$G$504),2))</f>
      </c>
    </row>
    <row r="150" spans="1:8" x14ac:dyDescent="0.25">
      <c r="A150" s="10"/>
      <c r="B150" s="13"/>
      <c r="C150" s="10"/>
      <c r="D150" s="14">
        <f>IF(C150="","",IFERROR(INDEX('شجرة الحسابات'!$B$5:$B$64,MATCH(C150,'شجرة الحسابات'!$A$5:$A$64,0)),"كود غير موجود"))</f>
      </c>
      <c r="E150" s="11"/>
      <c r="F150" s="15"/>
      <c r="G150" s="15"/>
      <c r="H150" s="16">
        <f>IF(A150="","",ROUND(SUMIF($A$5:$A$504,A150,$F$5:$F$504)-SUMIF($A$5:$A$504,A150,$G$5:$G$504),2))</f>
      </c>
    </row>
    <row r="151" spans="1:8" x14ac:dyDescent="0.25">
      <c r="A151" s="10"/>
      <c r="B151" s="13"/>
      <c r="C151" s="10"/>
      <c r="D151" s="14">
        <f>IF(C151="","",IFERROR(INDEX('شجرة الحسابات'!$B$5:$B$64,MATCH(C151,'شجرة الحسابات'!$A$5:$A$64,0)),"كود غير موجود"))</f>
      </c>
      <c r="E151" s="11"/>
      <c r="F151" s="15"/>
      <c r="G151" s="15"/>
      <c r="H151" s="16">
        <f>IF(A151="","",ROUND(SUMIF($A$5:$A$504,A151,$F$5:$F$504)-SUMIF($A$5:$A$504,A151,$G$5:$G$504),2))</f>
      </c>
    </row>
    <row r="152" spans="1:8" x14ac:dyDescent="0.25">
      <c r="A152" s="10"/>
      <c r="B152" s="13"/>
      <c r="C152" s="10"/>
      <c r="D152" s="14">
        <f>IF(C152="","",IFERROR(INDEX('شجرة الحسابات'!$B$5:$B$64,MATCH(C152,'شجرة الحسابات'!$A$5:$A$64,0)),"كود غير موجود"))</f>
      </c>
      <c r="E152" s="11"/>
      <c r="F152" s="15"/>
      <c r="G152" s="15"/>
      <c r="H152" s="16">
        <f>IF(A152="","",ROUND(SUMIF($A$5:$A$504,A152,$F$5:$F$504)-SUMIF($A$5:$A$504,A152,$G$5:$G$504),2))</f>
      </c>
    </row>
    <row r="153" spans="1:8" x14ac:dyDescent="0.25">
      <c r="A153" s="10"/>
      <c r="B153" s="13"/>
      <c r="C153" s="10"/>
      <c r="D153" s="14">
        <f>IF(C153="","",IFERROR(INDEX('شجرة الحسابات'!$B$5:$B$64,MATCH(C153,'شجرة الحسابات'!$A$5:$A$64,0)),"كود غير موجود"))</f>
      </c>
      <c r="E153" s="11"/>
      <c r="F153" s="15"/>
      <c r="G153" s="15"/>
      <c r="H153" s="16">
        <f>IF(A153="","",ROUND(SUMIF($A$5:$A$504,A153,$F$5:$F$504)-SUMIF($A$5:$A$504,A153,$G$5:$G$504),2))</f>
      </c>
    </row>
    <row r="154" spans="1:8" x14ac:dyDescent="0.25">
      <c r="A154" s="10"/>
      <c r="B154" s="13"/>
      <c r="C154" s="10"/>
      <c r="D154" s="14">
        <f>IF(C154="","",IFERROR(INDEX('شجرة الحسابات'!$B$5:$B$64,MATCH(C154,'شجرة الحسابات'!$A$5:$A$64,0)),"كود غير موجود"))</f>
      </c>
      <c r="E154" s="11"/>
      <c r="F154" s="15"/>
      <c r="G154" s="15"/>
      <c r="H154" s="16">
        <f>IF(A154="","",ROUND(SUMIF($A$5:$A$504,A154,$F$5:$F$504)-SUMIF($A$5:$A$504,A154,$G$5:$G$504),2))</f>
      </c>
    </row>
    <row r="155" spans="1:8" x14ac:dyDescent="0.25">
      <c r="A155" s="10"/>
      <c r="B155" s="13"/>
      <c r="C155" s="10"/>
      <c r="D155" s="14">
        <f>IF(C155="","",IFERROR(INDEX('شجرة الحسابات'!$B$5:$B$64,MATCH(C155,'شجرة الحسابات'!$A$5:$A$64,0)),"كود غير موجود"))</f>
      </c>
      <c r="E155" s="11"/>
      <c r="F155" s="15"/>
      <c r="G155" s="15"/>
      <c r="H155" s="16">
        <f>IF(A155="","",ROUND(SUMIF($A$5:$A$504,A155,$F$5:$F$504)-SUMIF($A$5:$A$504,A155,$G$5:$G$504),2))</f>
      </c>
    </row>
    <row r="156" spans="1:8" x14ac:dyDescent="0.25">
      <c r="A156" s="10"/>
      <c r="B156" s="13"/>
      <c r="C156" s="10"/>
      <c r="D156" s="14">
        <f>IF(C156="","",IFERROR(INDEX('شجرة الحسابات'!$B$5:$B$64,MATCH(C156,'شجرة الحسابات'!$A$5:$A$64,0)),"كود غير موجود"))</f>
      </c>
      <c r="E156" s="11"/>
      <c r="F156" s="15"/>
      <c r="G156" s="15"/>
      <c r="H156" s="16">
        <f>IF(A156="","",ROUND(SUMIF($A$5:$A$504,A156,$F$5:$F$504)-SUMIF($A$5:$A$504,A156,$G$5:$G$504),2))</f>
      </c>
    </row>
    <row r="157" spans="1:8" x14ac:dyDescent="0.25">
      <c r="A157" s="10"/>
      <c r="B157" s="13"/>
      <c r="C157" s="10"/>
      <c r="D157" s="14">
        <f>IF(C157="","",IFERROR(INDEX('شجرة الحسابات'!$B$5:$B$64,MATCH(C157,'شجرة الحسابات'!$A$5:$A$64,0)),"كود غير موجود"))</f>
      </c>
      <c r="E157" s="11"/>
      <c r="F157" s="15"/>
      <c r="G157" s="15"/>
      <c r="H157" s="16">
        <f>IF(A157="","",ROUND(SUMIF($A$5:$A$504,A157,$F$5:$F$504)-SUMIF($A$5:$A$504,A157,$G$5:$G$504),2))</f>
      </c>
    </row>
    <row r="158" spans="1:8" x14ac:dyDescent="0.25">
      <c r="A158" s="10"/>
      <c r="B158" s="13"/>
      <c r="C158" s="10"/>
      <c r="D158" s="14">
        <f>IF(C158="","",IFERROR(INDEX('شجرة الحسابات'!$B$5:$B$64,MATCH(C158,'شجرة الحسابات'!$A$5:$A$64,0)),"كود غير موجود"))</f>
      </c>
      <c r="E158" s="11"/>
      <c r="F158" s="15"/>
      <c r="G158" s="15"/>
      <c r="H158" s="16">
        <f>IF(A158="","",ROUND(SUMIF($A$5:$A$504,A158,$F$5:$F$504)-SUMIF($A$5:$A$504,A158,$G$5:$G$504),2))</f>
      </c>
    </row>
    <row r="159" spans="1:8" x14ac:dyDescent="0.25">
      <c r="A159" s="10"/>
      <c r="B159" s="13"/>
      <c r="C159" s="10"/>
      <c r="D159" s="14">
        <f>IF(C159="","",IFERROR(INDEX('شجرة الحسابات'!$B$5:$B$64,MATCH(C159,'شجرة الحسابات'!$A$5:$A$64,0)),"كود غير موجود"))</f>
      </c>
      <c r="E159" s="11"/>
      <c r="F159" s="15"/>
      <c r="G159" s="15"/>
      <c r="H159" s="16">
        <f>IF(A159="","",ROUND(SUMIF($A$5:$A$504,A159,$F$5:$F$504)-SUMIF($A$5:$A$504,A159,$G$5:$G$504),2))</f>
      </c>
    </row>
    <row r="160" spans="1:8" x14ac:dyDescent="0.25">
      <c r="A160" s="10"/>
      <c r="B160" s="13"/>
      <c r="C160" s="10"/>
      <c r="D160" s="14">
        <f>IF(C160="","",IFERROR(INDEX('شجرة الحسابات'!$B$5:$B$64,MATCH(C160,'شجرة الحسابات'!$A$5:$A$64,0)),"كود غير موجود"))</f>
      </c>
      <c r="E160" s="11"/>
      <c r="F160" s="15"/>
      <c r="G160" s="15"/>
      <c r="H160" s="16">
        <f>IF(A160="","",ROUND(SUMIF($A$5:$A$504,A160,$F$5:$F$504)-SUMIF($A$5:$A$504,A160,$G$5:$G$504),2))</f>
      </c>
    </row>
    <row r="161" spans="1:8" x14ac:dyDescent="0.25">
      <c r="A161" s="10"/>
      <c r="B161" s="13"/>
      <c r="C161" s="10"/>
      <c r="D161" s="14">
        <f>IF(C161="","",IFERROR(INDEX('شجرة الحسابات'!$B$5:$B$64,MATCH(C161,'شجرة الحسابات'!$A$5:$A$64,0)),"كود غير موجود"))</f>
      </c>
      <c r="E161" s="11"/>
      <c r="F161" s="15"/>
      <c r="G161" s="15"/>
      <c r="H161" s="16">
        <f>IF(A161="","",ROUND(SUMIF($A$5:$A$504,A161,$F$5:$F$504)-SUMIF($A$5:$A$504,A161,$G$5:$G$504),2))</f>
      </c>
    </row>
    <row r="162" spans="1:8" x14ac:dyDescent="0.25">
      <c r="A162" s="10"/>
      <c r="B162" s="13"/>
      <c r="C162" s="10"/>
      <c r="D162" s="14">
        <f>IF(C162="","",IFERROR(INDEX('شجرة الحسابات'!$B$5:$B$64,MATCH(C162,'شجرة الحسابات'!$A$5:$A$64,0)),"كود غير موجود"))</f>
      </c>
      <c r="E162" s="11"/>
      <c r="F162" s="15"/>
      <c r="G162" s="15"/>
      <c r="H162" s="16">
        <f>IF(A162="","",ROUND(SUMIF($A$5:$A$504,A162,$F$5:$F$504)-SUMIF($A$5:$A$504,A162,$G$5:$G$504),2))</f>
      </c>
    </row>
    <row r="163" spans="1:8" x14ac:dyDescent="0.25">
      <c r="A163" s="10"/>
      <c r="B163" s="13"/>
      <c r="C163" s="10"/>
      <c r="D163" s="14">
        <f>IF(C163="","",IFERROR(INDEX('شجرة الحسابات'!$B$5:$B$64,MATCH(C163,'شجرة الحسابات'!$A$5:$A$64,0)),"كود غير موجود"))</f>
      </c>
      <c r="E163" s="11"/>
      <c r="F163" s="15"/>
      <c r="G163" s="15"/>
      <c r="H163" s="16">
        <f>IF(A163="","",ROUND(SUMIF($A$5:$A$504,A163,$F$5:$F$504)-SUMIF($A$5:$A$504,A163,$G$5:$G$504),2))</f>
      </c>
    </row>
    <row r="164" spans="1:8" x14ac:dyDescent="0.25">
      <c r="A164" s="10"/>
      <c r="B164" s="13"/>
      <c r="C164" s="10"/>
      <c r="D164" s="14">
        <f>IF(C164="","",IFERROR(INDEX('شجرة الحسابات'!$B$5:$B$64,MATCH(C164,'شجرة الحسابات'!$A$5:$A$64,0)),"كود غير موجود"))</f>
      </c>
      <c r="E164" s="11"/>
      <c r="F164" s="15"/>
      <c r="G164" s="15"/>
      <c r="H164" s="16">
        <f>IF(A164="","",ROUND(SUMIF($A$5:$A$504,A164,$F$5:$F$504)-SUMIF($A$5:$A$504,A164,$G$5:$G$504),2))</f>
      </c>
    </row>
    <row r="165" spans="1:8" x14ac:dyDescent="0.25">
      <c r="A165" s="10"/>
      <c r="B165" s="13"/>
      <c r="C165" s="10"/>
      <c r="D165" s="14">
        <f>IF(C165="","",IFERROR(INDEX('شجرة الحسابات'!$B$5:$B$64,MATCH(C165,'شجرة الحسابات'!$A$5:$A$64,0)),"كود غير موجود"))</f>
      </c>
      <c r="E165" s="11"/>
      <c r="F165" s="15"/>
      <c r="G165" s="15"/>
      <c r="H165" s="16">
        <f>IF(A165="","",ROUND(SUMIF($A$5:$A$504,A165,$F$5:$F$504)-SUMIF($A$5:$A$504,A165,$G$5:$G$504),2))</f>
      </c>
    </row>
    <row r="166" spans="1:8" x14ac:dyDescent="0.25">
      <c r="A166" s="10"/>
      <c r="B166" s="13"/>
      <c r="C166" s="10"/>
      <c r="D166" s="14">
        <f>IF(C166="","",IFERROR(INDEX('شجرة الحسابات'!$B$5:$B$64,MATCH(C166,'شجرة الحسابات'!$A$5:$A$64,0)),"كود غير موجود"))</f>
      </c>
      <c r="E166" s="11"/>
      <c r="F166" s="15"/>
      <c r="G166" s="15"/>
      <c r="H166" s="16">
        <f>IF(A166="","",ROUND(SUMIF($A$5:$A$504,A166,$F$5:$F$504)-SUMIF($A$5:$A$504,A166,$G$5:$G$504),2))</f>
      </c>
    </row>
    <row r="167" spans="1:8" x14ac:dyDescent="0.25">
      <c r="A167" s="10"/>
      <c r="B167" s="13"/>
      <c r="C167" s="10"/>
      <c r="D167" s="14">
        <f>IF(C167="","",IFERROR(INDEX('شجرة الحسابات'!$B$5:$B$64,MATCH(C167,'شجرة الحسابات'!$A$5:$A$64,0)),"كود غير موجود"))</f>
      </c>
      <c r="E167" s="11"/>
      <c r="F167" s="15"/>
      <c r="G167" s="15"/>
      <c r="H167" s="16">
        <f>IF(A167="","",ROUND(SUMIF($A$5:$A$504,A167,$F$5:$F$504)-SUMIF($A$5:$A$504,A167,$G$5:$G$504),2))</f>
      </c>
    </row>
    <row r="168" spans="1:8" x14ac:dyDescent="0.25">
      <c r="A168" s="10"/>
      <c r="B168" s="13"/>
      <c r="C168" s="10"/>
      <c r="D168" s="14">
        <f>IF(C168="","",IFERROR(INDEX('شجرة الحسابات'!$B$5:$B$64,MATCH(C168,'شجرة الحسابات'!$A$5:$A$64,0)),"كود غير موجود"))</f>
      </c>
      <c r="E168" s="11"/>
      <c r="F168" s="15"/>
      <c r="G168" s="15"/>
      <c r="H168" s="16">
        <f>IF(A168="","",ROUND(SUMIF($A$5:$A$504,A168,$F$5:$F$504)-SUMIF($A$5:$A$504,A168,$G$5:$G$504),2))</f>
      </c>
    </row>
    <row r="169" spans="1:8" x14ac:dyDescent="0.25">
      <c r="A169" s="10"/>
      <c r="B169" s="13"/>
      <c r="C169" s="10"/>
      <c r="D169" s="14">
        <f>IF(C169="","",IFERROR(INDEX('شجرة الحسابات'!$B$5:$B$64,MATCH(C169,'شجرة الحسابات'!$A$5:$A$64,0)),"كود غير موجود"))</f>
      </c>
      <c r="E169" s="11"/>
      <c r="F169" s="15"/>
      <c r="G169" s="15"/>
      <c r="H169" s="16">
        <f>IF(A169="","",ROUND(SUMIF($A$5:$A$504,A169,$F$5:$F$504)-SUMIF($A$5:$A$504,A169,$G$5:$G$504),2))</f>
      </c>
    </row>
    <row r="170" spans="1:8" x14ac:dyDescent="0.25">
      <c r="A170" s="10"/>
      <c r="B170" s="13"/>
      <c r="C170" s="10"/>
      <c r="D170" s="14">
        <f>IF(C170="","",IFERROR(INDEX('شجرة الحسابات'!$B$5:$B$64,MATCH(C170,'شجرة الحسابات'!$A$5:$A$64,0)),"كود غير موجود"))</f>
      </c>
      <c r="E170" s="11"/>
      <c r="F170" s="15"/>
      <c r="G170" s="15"/>
      <c r="H170" s="16">
        <f>IF(A170="","",ROUND(SUMIF($A$5:$A$504,A170,$F$5:$F$504)-SUMIF($A$5:$A$504,A170,$G$5:$G$504),2))</f>
      </c>
    </row>
    <row r="171" spans="1:8" x14ac:dyDescent="0.25">
      <c r="A171" s="10"/>
      <c r="B171" s="13"/>
      <c r="C171" s="10"/>
      <c r="D171" s="14">
        <f>IF(C171="","",IFERROR(INDEX('شجرة الحسابات'!$B$5:$B$64,MATCH(C171,'شجرة الحسابات'!$A$5:$A$64,0)),"كود غير موجود"))</f>
      </c>
      <c r="E171" s="11"/>
      <c r="F171" s="15"/>
      <c r="G171" s="15"/>
      <c r="H171" s="16">
        <f>IF(A171="","",ROUND(SUMIF($A$5:$A$504,A171,$F$5:$F$504)-SUMIF($A$5:$A$504,A171,$G$5:$G$504),2))</f>
      </c>
    </row>
    <row r="172" spans="1:8" x14ac:dyDescent="0.25">
      <c r="A172" s="10"/>
      <c r="B172" s="13"/>
      <c r="C172" s="10"/>
      <c r="D172" s="14">
        <f>IF(C172="","",IFERROR(INDEX('شجرة الحسابات'!$B$5:$B$64,MATCH(C172,'شجرة الحسابات'!$A$5:$A$64,0)),"كود غير موجود"))</f>
      </c>
      <c r="E172" s="11"/>
      <c r="F172" s="15"/>
      <c r="G172" s="15"/>
      <c r="H172" s="16">
        <f>IF(A172="","",ROUND(SUMIF($A$5:$A$504,A172,$F$5:$F$504)-SUMIF($A$5:$A$504,A172,$G$5:$G$504),2))</f>
      </c>
    </row>
    <row r="173" spans="1:8" x14ac:dyDescent="0.25">
      <c r="A173" s="10"/>
      <c r="B173" s="13"/>
      <c r="C173" s="10"/>
      <c r="D173" s="14">
        <f>IF(C173="","",IFERROR(INDEX('شجرة الحسابات'!$B$5:$B$64,MATCH(C173,'شجرة الحسابات'!$A$5:$A$64,0)),"كود غير موجود"))</f>
      </c>
      <c r="E173" s="11"/>
      <c r="F173" s="15"/>
      <c r="G173" s="15"/>
      <c r="H173" s="16">
        <f>IF(A173="","",ROUND(SUMIF($A$5:$A$504,A173,$F$5:$F$504)-SUMIF($A$5:$A$504,A173,$G$5:$G$504),2))</f>
      </c>
    </row>
    <row r="174" spans="1:8" x14ac:dyDescent="0.25">
      <c r="A174" s="10"/>
      <c r="B174" s="13"/>
      <c r="C174" s="10"/>
      <c r="D174" s="14">
        <f>IF(C174="","",IFERROR(INDEX('شجرة الحسابات'!$B$5:$B$64,MATCH(C174,'شجرة الحسابات'!$A$5:$A$64,0)),"كود غير موجود"))</f>
      </c>
      <c r="E174" s="11"/>
      <c r="F174" s="15"/>
      <c r="G174" s="15"/>
      <c r="H174" s="16">
        <f>IF(A174="","",ROUND(SUMIF($A$5:$A$504,A174,$F$5:$F$504)-SUMIF($A$5:$A$504,A174,$G$5:$G$504),2))</f>
      </c>
    </row>
    <row r="175" spans="1:8" x14ac:dyDescent="0.25">
      <c r="A175" s="10"/>
      <c r="B175" s="13"/>
      <c r="C175" s="10"/>
      <c r="D175" s="14">
        <f>IF(C175="","",IFERROR(INDEX('شجرة الحسابات'!$B$5:$B$64,MATCH(C175,'شجرة الحسابات'!$A$5:$A$64,0)),"كود غير موجود"))</f>
      </c>
      <c r="E175" s="11"/>
      <c r="F175" s="15"/>
      <c r="G175" s="15"/>
      <c r="H175" s="16">
        <f>IF(A175="","",ROUND(SUMIF($A$5:$A$504,A175,$F$5:$F$504)-SUMIF($A$5:$A$504,A175,$G$5:$G$504),2))</f>
      </c>
    </row>
    <row r="176" spans="1:8" x14ac:dyDescent="0.25">
      <c r="A176" s="10"/>
      <c r="B176" s="13"/>
      <c r="C176" s="10"/>
      <c r="D176" s="14">
        <f>IF(C176="","",IFERROR(INDEX('شجرة الحسابات'!$B$5:$B$64,MATCH(C176,'شجرة الحسابات'!$A$5:$A$64,0)),"كود غير موجود"))</f>
      </c>
      <c r="E176" s="11"/>
      <c r="F176" s="15"/>
      <c r="G176" s="15"/>
      <c r="H176" s="16">
        <f>IF(A176="","",ROUND(SUMIF($A$5:$A$504,A176,$F$5:$F$504)-SUMIF($A$5:$A$504,A176,$G$5:$G$504),2))</f>
      </c>
    </row>
    <row r="177" spans="1:8" x14ac:dyDescent="0.25">
      <c r="A177" s="10"/>
      <c r="B177" s="13"/>
      <c r="C177" s="10"/>
      <c r="D177" s="14">
        <f>IF(C177="","",IFERROR(INDEX('شجرة الحسابات'!$B$5:$B$64,MATCH(C177,'شجرة الحسابات'!$A$5:$A$64,0)),"كود غير موجود"))</f>
      </c>
      <c r="E177" s="11"/>
      <c r="F177" s="15"/>
      <c r="G177" s="15"/>
      <c r="H177" s="16">
        <f>IF(A177="","",ROUND(SUMIF($A$5:$A$504,A177,$F$5:$F$504)-SUMIF($A$5:$A$504,A177,$G$5:$G$504),2))</f>
      </c>
    </row>
    <row r="178" spans="1:8" x14ac:dyDescent="0.25">
      <c r="A178" s="10"/>
      <c r="B178" s="13"/>
      <c r="C178" s="10"/>
      <c r="D178" s="14">
        <f>IF(C178="","",IFERROR(INDEX('شجرة الحسابات'!$B$5:$B$64,MATCH(C178,'شجرة الحسابات'!$A$5:$A$64,0)),"كود غير موجود"))</f>
      </c>
      <c r="E178" s="11"/>
      <c r="F178" s="15"/>
      <c r="G178" s="15"/>
      <c r="H178" s="16">
        <f>IF(A178="","",ROUND(SUMIF($A$5:$A$504,A178,$F$5:$F$504)-SUMIF($A$5:$A$504,A178,$G$5:$G$504),2))</f>
      </c>
    </row>
    <row r="179" spans="1:8" x14ac:dyDescent="0.25">
      <c r="A179" s="10"/>
      <c r="B179" s="13"/>
      <c r="C179" s="10"/>
      <c r="D179" s="14">
        <f>IF(C179="","",IFERROR(INDEX('شجرة الحسابات'!$B$5:$B$64,MATCH(C179,'شجرة الحسابات'!$A$5:$A$64,0)),"كود غير موجود"))</f>
      </c>
      <c r="E179" s="11"/>
      <c r="F179" s="15"/>
      <c r="G179" s="15"/>
      <c r="H179" s="16">
        <f>IF(A179="","",ROUND(SUMIF($A$5:$A$504,A179,$F$5:$F$504)-SUMIF($A$5:$A$504,A179,$G$5:$G$504),2))</f>
      </c>
    </row>
    <row r="180" spans="1:8" x14ac:dyDescent="0.25">
      <c r="A180" s="10"/>
      <c r="B180" s="13"/>
      <c r="C180" s="10"/>
      <c r="D180" s="14">
        <f>IF(C180="","",IFERROR(INDEX('شجرة الحسابات'!$B$5:$B$64,MATCH(C180,'شجرة الحسابات'!$A$5:$A$64,0)),"كود غير موجود"))</f>
      </c>
      <c r="E180" s="11"/>
      <c r="F180" s="15"/>
      <c r="G180" s="15"/>
      <c r="H180" s="16">
        <f>IF(A180="","",ROUND(SUMIF($A$5:$A$504,A180,$F$5:$F$504)-SUMIF($A$5:$A$504,A180,$G$5:$G$504),2))</f>
      </c>
    </row>
    <row r="181" spans="1:8" x14ac:dyDescent="0.25">
      <c r="A181" s="10"/>
      <c r="B181" s="13"/>
      <c r="C181" s="10"/>
      <c r="D181" s="14">
        <f>IF(C181="","",IFERROR(INDEX('شجرة الحسابات'!$B$5:$B$64,MATCH(C181,'شجرة الحسابات'!$A$5:$A$64,0)),"كود غير موجود"))</f>
      </c>
      <c r="E181" s="11"/>
      <c r="F181" s="15"/>
      <c r="G181" s="15"/>
      <c r="H181" s="16">
        <f>IF(A181="","",ROUND(SUMIF($A$5:$A$504,A181,$F$5:$F$504)-SUMIF($A$5:$A$504,A181,$G$5:$G$504),2))</f>
      </c>
    </row>
    <row r="182" spans="1:8" x14ac:dyDescent="0.25">
      <c r="A182" s="10"/>
      <c r="B182" s="13"/>
      <c r="C182" s="10"/>
      <c r="D182" s="14">
        <f>IF(C182="","",IFERROR(INDEX('شجرة الحسابات'!$B$5:$B$64,MATCH(C182,'شجرة الحسابات'!$A$5:$A$64,0)),"كود غير موجود"))</f>
      </c>
      <c r="E182" s="11"/>
      <c r="F182" s="15"/>
      <c r="G182" s="15"/>
      <c r="H182" s="16">
        <f>IF(A182="","",ROUND(SUMIF($A$5:$A$504,A182,$F$5:$F$504)-SUMIF($A$5:$A$504,A182,$G$5:$G$504),2))</f>
      </c>
    </row>
    <row r="183" spans="1:8" x14ac:dyDescent="0.25">
      <c r="A183" s="10"/>
      <c r="B183" s="13"/>
      <c r="C183" s="10"/>
      <c r="D183" s="14">
        <f>IF(C183="","",IFERROR(INDEX('شجرة الحسابات'!$B$5:$B$64,MATCH(C183,'شجرة الحسابات'!$A$5:$A$64,0)),"كود غير موجود"))</f>
      </c>
      <c r="E183" s="11"/>
      <c r="F183" s="15"/>
      <c r="G183" s="15"/>
      <c r="H183" s="16">
        <f>IF(A183="","",ROUND(SUMIF($A$5:$A$504,A183,$F$5:$F$504)-SUMIF($A$5:$A$504,A183,$G$5:$G$504),2))</f>
      </c>
    </row>
    <row r="184" spans="1:8" x14ac:dyDescent="0.25">
      <c r="A184" s="10"/>
      <c r="B184" s="13"/>
      <c r="C184" s="10"/>
      <c r="D184" s="14">
        <f>IF(C184="","",IFERROR(INDEX('شجرة الحسابات'!$B$5:$B$64,MATCH(C184,'شجرة الحسابات'!$A$5:$A$64,0)),"كود غير موجود"))</f>
      </c>
      <c r="E184" s="11"/>
      <c r="F184" s="15"/>
      <c r="G184" s="15"/>
      <c r="H184" s="16">
        <f>IF(A184="","",ROUND(SUMIF($A$5:$A$504,A184,$F$5:$F$504)-SUMIF($A$5:$A$504,A184,$G$5:$G$504),2))</f>
      </c>
    </row>
    <row r="185" spans="1:8" x14ac:dyDescent="0.25">
      <c r="A185" s="10"/>
      <c r="B185" s="13"/>
      <c r="C185" s="10"/>
      <c r="D185" s="14">
        <f>IF(C185="","",IFERROR(INDEX('شجرة الحسابات'!$B$5:$B$64,MATCH(C185,'شجرة الحسابات'!$A$5:$A$64,0)),"كود غير موجود"))</f>
      </c>
      <c r="E185" s="11"/>
      <c r="F185" s="15"/>
      <c r="G185" s="15"/>
      <c r="H185" s="16">
        <f>IF(A185="","",ROUND(SUMIF($A$5:$A$504,A185,$F$5:$F$504)-SUMIF($A$5:$A$504,A185,$G$5:$G$504),2))</f>
      </c>
    </row>
    <row r="186" spans="1:8" x14ac:dyDescent="0.25">
      <c r="A186" s="10"/>
      <c r="B186" s="13"/>
      <c r="C186" s="10"/>
      <c r="D186" s="14">
        <f>IF(C186="","",IFERROR(INDEX('شجرة الحسابات'!$B$5:$B$64,MATCH(C186,'شجرة الحسابات'!$A$5:$A$64,0)),"كود غير موجود"))</f>
      </c>
      <c r="E186" s="11"/>
      <c r="F186" s="15"/>
      <c r="G186" s="15"/>
      <c r="H186" s="16">
        <f>IF(A186="","",ROUND(SUMIF($A$5:$A$504,A186,$F$5:$F$504)-SUMIF($A$5:$A$504,A186,$G$5:$G$504),2))</f>
      </c>
    </row>
    <row r="187" spans="1:8" x14ac:dyDescent="0.25">
      <c r="A187" s="10"/>
      <c r="B187" s="13"/>
      <c r="C187" s="10"/>
      <c r="D187" s="14">
        <f>IF(C187="","",IFERROR(INDEX('شجرة الحسابات'!$B$5:$B$64,MATCH(C187,'شجرة الحسابات'!$A$5:$A$64,0)),"كود غير موجود"))</f>
      </c>
      <c r="E187" s="11"/>
      <c r="F187" s="15"/>
      <c r="G187" s="15"/>
      <c r="H187" s="16">
        <f>IF(A187="","",ROUND(SUMIF($A$5:$A$504,A187,$F$5:$F$504)-SUMIF($A$5:$A$504,A187,$G$5:$G$504),2))</f>
      </c>
    </row>
    <row r="188" spans="1:8" x14ac:dyDescent="0.25">
      <c r="A188" s="10"/>
      <c r="B188" s="13"/>
      <c r="C188" s="10"/>
      <c r="D188" s="14">
        <f>IF(C188="","",IFERROR(INDEX('شجرة الحسابات'!$B$5:$B$64,MATCH(C188,'شجرة الحسابات'!$A$5:$A$64,0)),"كود غير موجود"))</f>
      </c>
      <c r="E188" s="11"/>
      <c r="F188" s="15"/>
      <c r="G188" s="15"/>
      <c r="H188" s="16">
        <f>IF(A188="","",ROUND(SUMIF($A$5:$A$504,A188,$F$5:$F$504)-SUMIF($A$5:$A$504,A188,$G$5:$G$504),2))</f>
      </c>
    </row>
    <row r="189" spans="1:8" x14ac:dyDescent="0.25">
      <c r="A189" s="10"/>
      <c r="B189" s="13"/>
      <c r="C189" s="10"/>
      <c r="D189" s="14">
        <f>IF(C189="","",IFERROR(INDEX('شجرة الحسابات'!$B$5:$B$64,MATCH(C189,'شجرة الحسابات'!$A$5:$A$64,0)),"كود غير موجود"))</f>
      </c>
      <c r="E189" s="11"/>
      <c r="F189" s="15"/>
      <c r="G189" s="15"/>
      <c r="H189" s="16">
        <f>IF(A189="","",ROUND(SUMIF($A$5:$A$504,A189,$F$5:$F$504)-SUMIF($A$5:$A$504,A189,$G$5:$G$504),2))</f>
      </c>
    </row>
    <row r="190" spans="1:8" x14ac:dyDescent="0.25">
      <c r="A190" s="10"/>
      <c r="B190" s="13"/>
      <c r="C190" s="10"/>
      <c r="D190" s="14">
        <f>IF(C190="","",IFERROR(INDEX('شجرة الحسابات'!$B$5:$B$64,MATCH(C190,'شجرة الحسابات'!$A$5:$A$64,0)),"كود غير موجود"))</f>
      </c>
      <c r="E190" s="11"/>
      <c r="F190" s="15"/>
      <c r="G190" s="15"/>
      <c r="H190" s="16">
        <f>IF(A190="","",ROUND(SUMIF($A$5:$A$504,A190,$F$5:$F$504)-SUMIF($A$5:$A$504,A190,$G$5:$G$504),2))</f>
      </c>
    </row>
    <row r="191" spans="1:8" x14ac:dyDescent="0.25">
      <c r="A191" s="10"/>
      <c r="B191" s="13"/>
      <c r="C191" s="10"/>
      <c r="D191" s="14">
        <f>IF(C191="","",IFERROR(INDEX('شجرة الحسابات'!$B$5:$B$64,MATCH(C191,'شجرة الحسابات'!$A$5:$A$64,0)),"كود غير موجود"))</f>
      </c>
      <c r="E191" s="11"/>
      <c r="F191" s="15"/>
      <c r="G191" s="15"/>
      <c r="H191" s="16">
        <f>IF(A191="","",ROUND(SUMIF($A$5:$A$504,A191,$F$5:$F$504)-SUMIF($A$5:$A$504,A191,$G$5:$G$504),2))</f>
      </c>
    </row>
    <row r="192" spans="1:8" x14ac:dyDescent="0.25">
      <c r="A192" s="10"/>
      <c r="B192" s="13"/>
      <c r="C192" s="10"/>
      <c r="D192" s="14">
        <f>IF(C192="","",IFERROR(INDEX('شجرة الحسابات'!$B$5:$B$64,MATCH(C192,'شجرة الحسابات'!$A$5:$A$64,0)),"كود غير موجود"))</f>
      </c>
      <c r="E192" s="11"/>
      <c r="F192" s="15"/>
      <c r="G192" s="15"/>
      <c r="H192" s="16">
        <f>IF(A192="","",ROUND(SUMIF($A$5:$A$504,A192,$F$5:$F$504)-SUMIF($A$5:$A$504,A192,$G$5:$G$504),2))</f>
      </c>
    </row>
    <row r="193" spans="1:8" x14ac:dyDescent="0.25">
      <c r="A193" s="10"/>
      <c r="B193" s="13"/>
      <c r="C193" s="10"/>
      <c r="D193" s="14">
        <f>IF(C193="","",IFERROR(INDEX('شجرة الحسابات'!$B$5:$B$64,MATCH(C193,'شجرة الحسابات'!$A$5:$A$64,0)),"كود غير موجود"))</f>
      </c>
      <c r="E193" s="11"/>
      <c r="F193" s="15"/>
      <c r="G193" s="15"/>
      <c r="H193" s="16">
        <f>IF(A193="","",ROUND(SUMIF($A$5:$A$504,A193,$F$5:$F$504)-SUMIF($A$5:$A$504,A193,$G$5:$G$504),2))</f>
      </c>
    </row>
    <row r="194" spans="1:8" x14ac:dyDescent="0.25">
      <c r="A194" s="10"/>
      <c r="B194" s="13"/>
      <c r="C194" s="10"/>
      <c r="D194" s="14">
        <f>IF(C194="","",IFERROR(INDEX('شجرة الحسابات'!$B$5:$B$64,MATCH(C194,'شجرة الحسابات'!$A$5:$A$64,0)),"كود غير موجود"))</f>
      </c>
      <c r="E194" s="11"/>
      <c r="F194" s="15"/>
      <c r="G194" s="15"/>
      <c r="H194" s="16">
        <f>IF(A194="","",ROUND(SUMIF($A$5:$A$504,A194,$F$5:$F$504)-SUMIF($A$5:$A$504,A194,$G$5:$G$504),2))</f>
      </c>
    </row>
    <row r="195" spans="1:8" x14ac:dyDescent="0.25">
      <c r="A195" s="10"/>
      <c r="B195" s="13"/>
      <c r="C195" s="10"/>
      <c r="D195" s="14">
        <f>IF(C195="","",IFERROR(INDEX('شجرة الحسابات'!$B$5:$B$64,MATCH(C195,'شجرة الحسابات'!$A$5:$A$64,0)),"كود غير موجود"))</f>
      </c>
      <c r="E195" s="11"/>
      <c r="F195" s="15"/>
      <c r="G195" s="15"/>
      <c r="H195" s="16">
        <f>IF(A195="","",ROUND(SUMIF($A$5:$A$504,A195,$F$5:$F$504)-SUMIF($A$5:$A$504,A195,$G$5:$G$504),2))</f>
      </c>
    </row>
    <row r="196" spans="1:8" x14ac:dyDescent="0.25">
      <c r="A196" s="10"/>
      <c r="B196" s="13"/>
      <c r="C196" s="10"/>
      <c r="D196" s="14">
        <f>IF(C196="","",IFERROR(INDEX('شجرة الحسابات'!$B$5:$B$64,MATCH(C196,'شجرة الحسابات'!$A$5:$A$64,0)),"كود غير موجود"))</f>
      </c>
      <c r="E196" s="11"/>
      <c r="F196" s="15"/>
      <c r="G196" s="15"/>
      <c r="H196" s="16">
        <f>IF(A196="","",ROUND(SUMIF($A$5:$A$504,A196,$F$5:$F$504)-SUMIF($A$5:$A$504,A196,$G$5:$G$504),2))</f>
      </c>
    </row>
    <row r="197" spans="1:8" x14ac:dyDescent="0.25">
      <c r="A197" s="10"/>
      <c r="B197" s="13"/>
      <c r="C197" s="10"/>
      <c r="D197" s="14">
        <f>IF(C197="","",IFERROR(INDEX('شجرة الحسابات'!$B$5:$B$64,MATCH(C197,'شجرة الحسابات'!$A$5:$A$64,0)),"كود غير موجود"))</f>
      </c>
      <c r="E197" s="11"/>
      <c r="F197" s="15"/>
      <c r="G197" s="15"/>
      <c r="H197" s="16">
        <f>IF(A197="","",ROUND(SUMIF($A$5:$A$504,A197,$F$5:$F$504)-SUMIF($A$5:$A$504,A197,$G$5:$G$504),2))</f>
      </c>
    </row>
    <row r="198" spans="1:8" x14ac:dyDescent="0.25">
      <c r="A198" s="10"/>
      <c r="B198" s="13"/>
      <c r="C198" s="10"/>
      <c r="D198" s="14">
        <f>IF(C198="","",IFERROR(INDEX('شجرة الحسابات'!$B$5:$B$64,MATCH(C198,'شجرة الحسابات'!$A$5:$A$64,0)),"كود غير موجود"))</f>
      </c>
      <c r="E198" s="11"/>
      <c r="F198" s="15"/>
      <c r="G198" s="15"/>
      <c r="H198" s="16">
        <f>IF(A198="","",ROUND(SUMIF($A$5:$A$504,A198,$F$5:$F$504)-SUMIF($A$5:$A$504,A198,$G$5:$G$504),2))</f>
      </c>
    </row>
    <row r="199" spans="1:8" x14ac:dyDescent="0.25">
      <c r="A199" s="10"/>
      <c r="B199" s="13"/>
      <c r="C199" s="10"/>
      <c r="D199" s="14">
        <f>IF(C199="","",IFERROR(INDEX('شجرة الحسابات'!$B$5:$B$64,MATCH(C199,'شجرة الحسابات'!$A$5:$A$64,0)),"كود غير موجود"))</f>
      </c>
      <c r="E199" s="11"/>
      <c r="F199" s="15"/>
      <c r="G199" s="15"/>
      <c r="H199" s="16">
        <f>IF(A199="","",ROUND(SUMIF($A$5:$A$504,A199,$F$5:$F$504)-SUMIF($A$5:$A$504,A199,$G$5:$G$504),2))</f>
      </c>
    </row>
    <row r="200" spans="1:8" x14ac:dyDescent="0.25">
      <c r="A200" s="10"/>
      <c r="B200" s="13"/>
      <c r="C200" s="10"/>
      <c r="D200" s="14">
        <f>IF(C200="","",IFERROR(INDEX('شجرة الحسابات'!$B$5:$B$64,MATCH(C200,'شجرة الحسابات'!$A$5:$A$64,0)),"كود غير موجود"))</f>
      </c>
      <c r="E200" s="11"/>
      <c r="F200" s="15"/>
      <c r="G200" s="15"/>
      <c r="H200" s="16">
        <f>IF(A200="","",ROUND(SUMIF($A$5:$A$504,A200,$F$5:$F$504)-SUMIF($A$5:$A$504,A200,$G$5:$G$504),2))</f>
      </c>
    </row>
    <row r="201" spans="1:8" x14ac:dyDescent="0.25">
      <c r="A201" s="10"/>
      <c r="B201" s="13"/>
      <c r="C201" s="10"/>
      <c r="D201" s="14">
        <f>IF(C201="","",IFERROR(INDEX('شجرة الحسابات'!$B$5:$B$64,MATCH(C201,'شجرة الحسابات'!$A$5:$A$64,0)),"كود غير موجود"))</f>
      </c>
      <c r="E201" s="11"/>
      <c r="F201" s="15"/>
      <c r="G201" s="15"/>
      <c r="H201" s="16">
        <f>IF(A201="","",ROUND(SUMIF($A$5:$A$504,A201,$F$5:$F$504)-SUMIF($A$5:$A$504,A201,$G$5:$G$504),2))</f>
      </c>
    </row>
    <row r="202" spans="1:8" x14ac:dyDescent="0.25">
      <c r="A202" s="10"/>
      <c r="B202" s="13"/>
      <c r="C202" s="10"/>
      <c r="D202" s="14">
        <f>IF(C202="","",IFERROR(INDEX('شجرة الحسابات'!$B$5:$B$64,MATCH(C202,'شجرة الحسابات'!$A$5:$A$64,0)),"كود غير موجود"))</f>
      </c>
      <c r="E202" s="11"/>
      <c r="F202" s="15"/>
      <c r="G202" s="15"/>
      <c r="H202" s="16">
        <f>IF(A202="","",ROUND(SUMIF($A$5:$A$504,A202,$F$5:$F$504)-SUMIF($A$5:$A$504,A202,$G$5:$G$504),2))</f>
      </c>
    </row>
    <row r="203" spans="1:8" x14ac:dyDescent="0.25">
      <c r="A203" s="10"/>
      <c r="B203" s="13"/>
      <c r="C203" s="10"/>
      <c r="D203" s="14">
        <f>IF(C203="","",IFERROR(INDEX('شجرة الحسابات'!$B$5:$B$64,MATCH(C203,'شجرة الحسابات'!$A$5:$A$64,0)),"كود غير موجود"))</f>
      </c>
      <c r="E203" s="11"/>
      <c r="F203" s="15"/>
      <c r="G203" s="15"/>
      <c r="H203" s="16">
        <f>IF(A203="","",ROUND(SUMIF($A$5:$A$504,A203,$F$5:$F$504)-SUMIF($A$5:$A$504,A203,$G$5:$G$504),2))</f>
      </c>
    </row>
    <row r="204" spans="1:8" x14ac:dyDescent="0.25">
      <c r="A204" s="10"/>
      <c r="B204" s="13"/>
      <c r="C204" s="10"/>
      <c r="D204" s="14">
        <f>IF(C204="","",IFERROR(INDEX('شجرة الحسابات'!$B$5:$B$64,MATCH(C204,'شجرة الحسابات'!$A$5:$A$64,0)),"كود غير موجود"))</f>
      </c>
      <c r="E204" s="11"/>
      <c r="F204" s="15"/>
      <c r="G204" s="15"/>
      <c r="H204" s="16">
        <f>IF(A204="","",ROUND(SUMIF($A$5:$A$504,A204,$F$5:$F$504)-SUMIF($A$5:$A$504,A204,$G$5:$G$504),2))</f>
      </c>
    </row>
    <row r="205" spans="1:8" x14ac:dyDescent="0.25">
      <c r="A205" s="10"/>
      <c r="B205" s="13"/>
      <c r="C205" s="10"/>
      <c r="D205" s="14">
        <f>IF(C205="","",IFERROR(INDEX('شجرة الحسابات'!$B$5:$B$64,MATCH(C205,'شجرة الحسابات'!$A$5:$A$64,0)),"كود غير موجود"))</f>
      </c>
      <c r="E205" s="11"/>
      <c r="F205" s="15"/>
      <c r="G205" s="15"/>
      <c r="H205" s="16">
        <f>IF(A205="","",ROUND(SUMIF($A$5:$A$504,A205,$F$5:$F$504)-SUMIF($A$5:$A$504,A205,$G$5:$G$504),2))</f>
      </c>
    </row>
    <row r="206" spans="1:8" x14ac:dyDescent="0.25">
      <c r="A206" s="10"/>
      <c r="B206" s="13"/>
      <c r="C206" s="10"/>
      <c r="D206" s="14">
        <f>IF(C206="","",IFERROR(INDEX('شجرة الحسابات'!$B$5:$B$64,MATCH(C206,'شجرة الحسابات'!$A$5:$A$64,0)),"كود غير موجود"))</f>
      </c>
      <c r="E206" s="11"/>
      <c r="F206" s="15"/>
      <c r="G206" s="15"/>
      <c r="H206" s="16">
        <f>IF(A206="","",ROUND(SUMIF($A$5:$A$504,A206,$F$5:$F$504)-SUMIF($A$5:$A$504,A206,$G$5:$G$504),2))</f>
      </c>
    </row>
    <row r="207" spans="1:8" x14ac:dyDescent="0.25">
      <c r="A207" s="10"/>
      <c r="B207" s="13"/>
      <c r="C207" s="10"/>
      <c r="D207" s="14">
        <f>IF(C207="","",IFERROR(INDEX('شجرة الحسابات'!$B$5:$B$64,MATCH(C207,'شجرة الحسابات'!$A$5:$A$64,0)),"كود غير موجود"))</f>
      </c>
      <c r="E207" s="11"/>
      <c r="F207" s="15"/>
      <c r="G207" s="15"/>
      <c r="H207" s="16">
        <f>IF(A207="","",ROUND(SUMIF($A$5:$A$504,A207,$F$5:$F$504)-SUMIF($A$5:$A$504,A207,$G$5:$G$504),2))</f>
      </c>
    </row>
    <row r="208" spans="1:8" x14ac:dyDescent="0.25">
      <c r="A208" s="10"/>
      <c r="B208" s="13"/>
      <c r="C208" s="10"/>
      <c r="D208" s="14">
        <f>IF(C208="","",IFERROR(INDEX('شجرة الحسابات'!$B$5:$B$64,MATCH(C208,'شجرة الحسابات'!$A$5:$A$64,0)),"كود غير موجود"))</f>
      </c>
      <c r="E208" s="11"/>
      <c r="F208" s="15"/>
      <c r="G208" s="15"/>
      <c r="H208" s="16">
        <f>IF(A208="","",ROUND(SUMIF($A$5:$A$504,A208,$F$5:$F$504)-SUMIF($A$5:$A$504,A208,$G$5:$G$504),2))</f>
      </c>
    </row>
    <row r="209" spans="1:8" x14ac:dyDescent="0.25">
      <c r="A209" s="10"/>
      <c r="B209" s="13"/>
      <c r="C209" s="10"/>
      <c r="D209" s="14">
        <f>IF(C209="","",IFERROR(INDEX('شجرة الحسابات'!$B$5:$B$64,MATCH(C209,'شجرة الحسابات'!$A$5:$A$64,0)),"كود غير موجود"))</f>
      </c>
      <c r="E209" s="11"/>
      <c r="F209" s="15"/>
      <c r="G209" s="15"/>
      <c r="H209" s="16">
        <f>IF(A209="","",ROUND(SUMIF($A$5:$A$504,A209,$F$5:$F$504)-SUMIF($A$5:$A$504,A209,$G$5:$G$504),2))</f>
      </c>
    </row>
    <row r="210" spans="1:8" x14ac:dyDescent="0.25">
      <c r="A210" s="10"/>
      <c r="B210" s="13"/>
      <c r="C210" s="10"/>
      <c r="D210" s="14">
        <f>IF(C210="","",IFERROR(INDEX('شجرة الحسابات'!$B$5:$B$64,MATCH(C210,'شجرة الحسابات'!$A$5:$A$64,0)),"كود غير موجود"))</f>
      </c>
      <c r="E210" s="11"/>
      <c r="F210" s="15"/>
      <c r="G210" s="15"/>
      <c r="H210" s="16">
        <f>IF(A210="","",ROUND(SUMIF($A$5:$A$504,A210,$F$5:$F$504)-SUMIF($A$5:$A$504,A210,$G$5:$G$504),2))</f>
      </c>
    </row>
    <row r="211" spans="1:8" x14ac:dyDescent="0.25">
      <c r="A211" s="10"/>
      <c r="B211" s="13"/>
      <c r="C211" s="10"/>
      <c r="D211" s="14">
        <f>IF(C211="","",IFERROR(INDEX('شجرة الحسابات'!$B$5:$B$64,MATCH(C211,'شجرة الحسابات'!$A$5:$A$64,0)),"كود غير موجود"))</f>
      </c>
      <c r="E211" s="11"/>
      <c r="F211" s="15"/>
      <c r="G211" s="15"/>
      <c r="H211" s="16">
        <f>IF(A211="","",ROUND(SUMIF($A$5:$A$504,A211,$F$5:$F$504)-SUMIF($A$5:$A$504,A211,$G$5:$G$504),2))</f>
      </c>
    </row>
    <row r="212" spans="1:8" x14ac:dyDescent="0.25">
      <c r="A212" s="10"/>
      <c r="B212" s="13"/>
      <c r="C212" s="10"/>
      <c r="D212" s="14">
        <f>IF(C212="","",IFERROR(INDEX('شجرة الحسابات'!$B$5:$B$64,MATCH(C212,'شجرة الحسابات'!$A$5:$A$64,0)),"كود غير موجود"))</f>
      </c>
      <c r="E212" s="11"/>
      <c r="F212" s="15"/>
      <c r="G212" s="15"/>
      <c r="H212" s="16">
        <f>IF(A212="","",ROUND(SUMIF($A$5:$A$504,A212,$F$5:$F$504)-SUMIF($A$5:$A$504,A212,$G$5:$G$504),2))</f>
      </c>
    </row>
    <row r="213" spans="1:8" x14ac:dyDescent="0.25">
      <c r="A213" s="10"/>
      <c r="B213" s="13"/>
      <c r="C213" s="10"/>
      <c r="D213" s="14">
        <f>IF(C213="","",IFERROR(INDEX('شجرة الحسابات'!$B$5:$B$64,MATCH(C213,'شجرة الحسابات'!$A$5:$A$64,0)),"كود غير موجود"))</f>
      </c>
      <c r="E213" s="11"/>
      <c r="F213" s="15"/>
      <c r="G213" s="15"/>
      <c r="H213" s="16">
        <f>IF(A213="","",ROUND(SUMIF($A$5:$A$504,A213,$F$5:$F$504)-SUMIF($A$5:$A$504,A213,$G$5:$G$504),2))</f>
      </c>
    </row>
    <row r="214" spans="1:8" x14ac:dyDescent="0.25">
      <c r="A214" s="10"/>
      <c r="B214" s="13"/>
      <c r="C214" s="10"/>
      <c r="D214" s="14">
        <f>IF(C214="","",IFERROR(INDEX('شجرة الحسابات'!$B$5:$B$64,MATCH(C214,'شجرة الحسابات'!$A$5:$A$64,0)),"كود غير موجود"))</f>
      </c>
      <c r="E214" s="11"/>
      <c r="F214" s="15"/>
      <c r="G214" s="15"/>
      <c r="H214" s="16">
        <f>IF(A214="","",ROUND(SUMIF($A$5:$A$504,A214,$F$5:$F$504)-SUMIF($A$5:$A$504,A214,$G$5:$G$504),2))</f>
      </c>
    </row>
    <row r="215" spans="1:8" x14ac:dyDescent="0.25">
      <c r="A215" s="10"/>
      <c r="B215" s="13"/>
      <c r="C215" s="10"/>
      <c r="D215" s="14">
        <f>IF(C215="","",IFERROR(INDEX('شجرة الحسابات'!$B$5:$B$64,MATCH(C215,'شجرة الحسابات'!$A$5:$A$64,0)),"كود غير موجود"))</f>
      </c>
      <c r="E215" s="11"/>
      <c r="F215" s="15"/>
      <c r="G215" s="15"/>
      <c r="H215" s="16">
        <f>IF(A215="","",ROUND(SUMIF($A$5:$A$504,A215,$F$5:$F$504)-SUMIF($A$5:$A$504,A215,$G$5:$G$504),2))</f>
      </c>
    </row>
    <row r="216" spans="1:8" x14ac:dyDescent="0.25">
      <c r="A216" s="10"/>
      <c r="B216" s="13"/>
      <c r="C216" s="10"/>
      <c r="D216" s="14">
        <f>IF(C216="","",IFERROR(INDEX('شجرة الحسابات'!$B$5:$B$64,MATCH(C216,'شجرة الحسابات'!$A$5:$A$64,0)),"كود غير موجود"))</f>
      </c>
      <c r="E216" s="11"/>
      <c r="F216" s="15"/>
      <c r="G216" s="15"/>
      <c r="H216" s="16">
        <f>IF(A216="","",ROUND(SUMIF($A$5:$A$504,A216,$F$5:$F$504)-SUMIF($A$5:$A$504,A216,$G$5:$G$504),2))</f>
      </c>
    </row>
    <row r="217" spans="1:8" x14ac:dyDescent="0.25">
      <c r="A217" s="10"/>
      <c r="B217" s="13"/>
      <c r="C217" s="10"/>
      <c r="D217" s="14">
        <f>IF(C217="","",IFERROR(INDEX('شجرة الحسابات'!$B$5:$B$64,MATCH(C217,'شجرة الحسابات'!$A$5:$A$64,0)),"كود غير موجود"))</f>
      </c>
      <c r="E217" s="11"/>
      <c r="F217" s="15"/>
      <c r="G217" s="15"/>
      <c r="H217" s="16">
        <f>IF(A217="","",ROUND(SUMIF($A$5:$A$504,A217,$F$5:$F$504)-SUMIF($A$5:$A$504,A217,$G$5:$G$504),2))</f>
      </c>
    </row>
    <row r="218" spans="1:8" x14ac:dyDescent="0.25">
      <c r="A218" s="10"/>
      <c r="B218" s="13"/>
      <c r="C218" s="10"/>
      <c r="D218" s="14">
        <f>IF(C218="","",IFERROR(INDEX('شجرة الحسابات'!$B$5:$B$64,MATCH(C218,'شجرة الحسابات'!$A$5:$A$64,0)),"كود غير موجود"))</f>
      </c>
      <c r="E218" s="11"/>
      <c r="F218" s="15"/>
      <c r="G218" s="15"/>
      <c r="H218" s="16">
        <f>IF(A218="","",ROUND(SUMIF($A$5:$A$504,A218,$F$5:$F$504)-SUMIF($A$5:$A$504,A218,$G$5:$G$504),2))</f>
      </c>
    </row>
    <row r="219" spans="1:8" x14ac:dyDescent="0.25">
      <c r="A219" s="10"/>
      <c r="B219" s="13"/>
      <c r="C219" s="10"/>
      <c r="D219" s="14">
        <f>IF(C219="","",IFERROR(INDEX('شجرة الحسابات'!$B$5:$B$64,MATCH(C219,'شجرة الحسابات'!$A$5:$A$64,0)),"كود غير موجود"))</f>
      </c>
      <c r="E219" s="11"/>
      <c r="F219" s="15"/>
      <c r="G219" s="15"/>
      <c r="H219" s="16">
        <f>IF(A219="","",ROUND(SUMIF($A$5:$A$504,A219,$F$5:$F$504)-SUMIF($A$5:$A$504,A219,$G$5:$G$504),2))</f>
      </c>
    </row>
    <row r="220" spans="1:8" x14ac:dyDescent="0.25">
      <c r="A220" s="10"/>
      <c r="B220" s="13"/>
      <c r="C220" s="10"/>
      <c r="D220" s="14">
        <f>IF(C220="","",IFERROR(INDEX('شجرة الحسابات'!$B$5:$B$64,MATCH(C220,'شجرة الحسابات'!$A$5:$A$64,0)),"كود غير موجود"))</f>
      </c>
      <c r="E220" s="11"/>
      <c r="F220" s="15"/>
      <c r="G220" s="15"/>
      <c r="H220" s="16">
        <f>IF(A220="","",ROUND(SUMIF($A$5:$A$504,A220,$F$5:$F$504)-SUMIF($A$5:$A$504,A220,$G$5:$G$504),2))</f>
      </c>
    </row>
    <row r="221" spans="1:8" x14ac:dyDescent="0.25">
      <c r="A221" s="10"/>
      <c r="B221" s="13"/>
      <c r="C221" s="10"/>
      <c r="D221" s="14">
        <f>IF(C221="","",IFERROR(INDEX('شجرة الحسابات'!$B$5:$B$64,MATCH(C221,'شجرة الحسابات'!$A$5:$A$64,0)),"كود غير موجود"))</f>
      </c>
      <c r="E221" s="11"/>
      <c r="F221" s="15"/>
      <c r="G221" s="15"/>
      <c r="H221" s="16">
        <f>IF(A221="","",ROUND(SUMIF($A$5:$A$504,A221,$F$5:$F$504)-SUMIF($A$5:$A$504,A221,$G$5:$G$504),2))</f>
      </c>
    </row>
    <row r="222" spans="1:8" x14ac:dyDescent="0.25">
      <c r="A222" s="10"/>
      <c r="B222" s="13"/>
      <c r="C222" s="10"/>
      <c r="D222" s="14">
        <f>IF(C222="","",IFERROR(INDEX('شجرة الحسابات'!$B$5:$B$64,MATCH(C222,'شجرة الحسابات'!$A$5:$A$64,0)),"كود غير موجود"))</f>
      </c>
      <c r="E222" s="11"/>
      <c r="F222" s="15"/>
      <c r="G222" s="15"/>
      <c r="H222" s="16">
        <f>IF(A222="","",ROUND(SUMIF($A$5:$A$504,A222,$F$5:$F$504)-SUMIF($A$5:$A$504,A222,$G$5:$G$504),2))</f>
      </c>
    </row>
    <row r="223" spans="1:8" x14ac:dyDescent="0.25">
      <c r="A223" s="10"/>
      <c r="B223" s="13"/>
      <c r="C223" s="10"/>
      <c r="D223" s="14">
        <f>IF(C223="","",IFERROR(INDEX('شجرة الحسابات'!$B$5:$B$64,MATCH(C223,'شجرة الحسابات'!$A$5:$A$64,0)),"كود غير موجود"))</f>
      </c>
      <c r="E223" s="11"/>
      <c r="F223" s="15"/>
      <c r="G223" s="15"/>
      <c r="H223" s="16">
        <f>IF(A223="","",ROUND(SUMIF($A$5:$A$504,A223,$F$5:$F$504)-SUMIF($A$5:$A$504,A223,$G$5:$G$504),2))</f>
      </c>
    </row>
    <row r="224" spans="1:8" x14ac:dyDescent="0.25">
      <c r="A224" s="10"/>
      <c r="B224" s="13"/>
      <c r="C224" s="10"/>
      <c r="D224" s="14">
        <f>IF(C224="","",IFERROR(INDEX('شجرة الحسابات'!$B$5:$B$64,MATCH(C224,'شجرة الحسابات'!$A$5:$A$64,0)),"كود غير موجود"))</f>
      </c>
      <c r="E224" s="11"/>
      <c r="F224" s="15"/>
      <c r="G224" s="15"/>
      <c r="H224" s="16">
        <f>IF(A224="","",ROUND(SUMIF($A$5:$A$504,A224,$F$5:$F$504)-SUMIF($A$5:$A$504,A224,$G$5:$G$504),2))</f>
      </c>
    </row>
    <row r="225" spans="1:8" x14ac:dyDescent="0.25">
      <c r="A225" s="10"/>
      <c r="B225" s="13"/>
      <c r="C225" s="10"/>
      <c r="D225" s="14">
        <f>IF(C225="","",IFERROR(INDEX('شجرة الحسابات'!$B$5:$B$64,MATCH(C225,'شجرة الحسابات'!$A$5:$A$64,0)),"كود غير موجود"))</f>
      </c>
      <c r="E225" s="11"/>
      <c r="F225" s="15"/>
      <c r="G225" s="15"/>
      <c r="H225" s="16">
        <f>IF(A225="","",ROUND(SUMIF($A$5:$A$504,A225,$F$5:$F$504)-SUMIF($A$5:$A$504,A225,$G$5:$G$504),2))</f>
      </c>
    </row>
    <row r="226" spans="1:8" x14ac:dyDescent="0.25">
      <c r="A226" s="10"/>
      <c r="B226" s="13"/>
      <c r="C226" s="10"/>
      <c r="D226" s="14">
        <f>IF(C226="","",IFERROR(INDEX('شجرة الحسابات'!$B$5:$B$64,MATCH(C226,'شجرة الحسابات'!$A$5:$A$64,0)),"كود غير موجود"))</f>
      </c>
      <c r="E226" s="11"/>
      <c r="F226" s="15"/>
      <c r="G226" s="15"/>
      <c r="H226" s="16">
        <f>IF(A226="","",ROUND(SUMIF($A$5:$A$504,A226,$F$5:$F$504)-SUMIF($A$5:$A$504,A226,$G$5:$G$504),2))</f>
      </c>
    </row>
    <row r="227" spans="1:8" x14ac:dyDescent="0.25">
      <c r="A227" s="10"/>
      <c r="B227" s="13"/>
      <c r="C227" s="10"/>
      <c r="D227" s="14">
        <f>IF(C227="","",IFERROR(INDEX('شجرة الحسابات'!$B$5:$B$64,MATCH(C227,'شجرة الحسابات'!$A$5:$A$64,0)),"كود غير موجود"))</f>
      </c>
      <c r="E227" s="11"/>
      <c r="F227" s="15"/>
      <c r="G227" s="15"/>
      <c r="H227" s="16">
        <f>IF(A227="","",ROUND(SUMIF($A$5:$A$504,A227,$F$5:$F$504)-SUMIF($A$5:$A$504,A227,$G$5:$G$504),2))</f>
      </c>
    </row>
    <row r="228" spans="1:8" x14ac:dyDescent="0.25">
      <c r="A228" s="10"/>
      <c r="B228" s="13"/>
      <c r="C228" s="10"/>
      <c r="D228" s="14">
        <f>IF(C228="","",IFERROR(INDEX('شجرة الحسابات'!$B$5:$B$64,MATCH(C228,'شجرة الحسابات'!$A$5:$A$64,0)),"كود غير موجود"))</f>
      </c>
      <c r="E228" s="11"/>
      <c r="F228" s="15"/>
      <c r="G228" s="15"/>
      <c r="H228" s="16">
        <f>IF(A228="","",ROUND(SUMIF($A$5:$A$504,A228,$F$5:$F$504)-SUMIF($A$5:$A$504,A228,$G$5:$G$504),2))</f>
      </c>
    </row>
    <row r="229" spans="1:8" x14ac:dyDescent="0.25">
      <c r="A229" s="10"/>
      <c r="B229" s="13"/>
      <c r="C229" s="10"/>
      <c r="D229" s="14">
        <f>IF(C229="","",IFERROR(INDEX('شجرة الحسابات'!$B$5:$B$64,MATCH(C229,'شجرة الحسابات'!$A$5:$A$64,0)),"كود غير موجود"))</f>
      </c>
      <c r="E229" s="11"/>
      <c r="F229" s="15"/>
      <c r="G229" s="15"/>
      <c r="H229" s="16">
        <f>IF(A229="","",ROUND(SUMIF($A$5:$A$504,A229,$F$5:$F$504)-SUMIF($A$5:$A$504,A229,$G$5:$G$504),2))</f>
      </c>
    </row>
    <row r="230" spans="1:8" x14ac:dyDescent="0.25">
      <c r="A230" s="10"/>
      <c r="B230" s="13"/>
      <c r="C230" s="10"/>
      <c r="D230" s="14">
        <f>IF(C230="","",IFERROR(INDEX('شجرة الحسابات'!$B$5:$B$64,MATCH(C230,'شجرة الحسابات'!$A$5:$A$64,0)),"كود غير موجود"))</f>
      </c>
      <c r="E230" s="11"/>
      <c r="F230" s="15"/>
      <c r="G230" s="15"/>
      <c r="H230" s="16">
        <f>IF(A230="","",ROUND(SUMIF($A$5:$A$504,A230,$F$5:$F$504)-SUMIF($A$5:$A$504,A230,$G$5:$G$504),2))</f>
      </c>
    </row>
    <row r="231" spans="1:8" x14ac:dyDescent="0.25">
      <c r="A231" s="10"/>
      <c r="B231" s="13"/>
      <c r="C231" s="10"/>
      <c r="D231" s="14">
        <f>IF(C231="","",IFERROR(INDEX('شجرة الحسابات'!$B$5:$B$64,MATCH(C231,'شجرة الحسابات'!$A$5:$A$64,0)),"كود غير موجود"))</f>
      </c>
      <c r="E231" s="11"/>
      <c r="F231" s="15"/>
      <c r="G231" s="15"/>
      <c r="H231" s="16">
        <f>IF(A231="","",ROUND(SUMIF($A$5:$A$504,A231,$F$5:$F$504)-SUMIF($A$5:$A$504,A231,$G$5:$G$504),2))</f>
      </c>
    </row>
    <row r="232" spans="1:8" x14ac:dyDescent="0.25">
      <c r="A232" s="10"/>
      <c r="B232" s="13"/>
      <c r="C232" s="10"/>
      <c r="D232" s="14">
        <f>IF(C232="","",IFERROR(INDEX('شجرة الحسابات'!$B$5:$B$64,MATCH(C232,'شجرة الحسابات'!$A$5:$A$64,0)),"كود غير موجود"))</f>
      </c>
      <c r="E232" s="11"/>
      <c r="F232" s="15"/>
      <c r="G232" s="15"/>
      <c r="H232" s="16">
        <f>IF(A232="","",ROUND(SUMIF($A$5:$A$504,A232,$F$5:$F$504)-SUMIF($A$5:$A$504,A232,$G$5:$G$504),2))</f>
      </c>
    </row>
    <row r="233" spans="1:8" x14ac:dyDescent="0.25">
      <c r="A233" s="10"/>
      <c r="B233" s="13"/>
      <c r="C233" s="10"/>
      <c r="D233" s="14">
        <f>IF(C233="","",IFERROR(INDEX('شجرة الحسابات'!$B$5:$B$64,MATCH(C233,'شجرة الحسابات'!$A$5:$A$64,0)),"كود غير موجود"))</f>
      </c>
      <c r="E233" s="11"/>
      <c r="F233" s="15"/>
      <c r="G233" s="15"/>
      <c r="H233" s="16">
        <f>IF(A233="","",ROUND(SUMIF($A$5:$A$504,A233,$F$5:$F$504)-SUMIF($A$5:$A$504,A233,$G$5:$G$504),2))</f>
      </c>
    </row>
    <row r="234" spans="1:8" x14ac:dyDescent="0.25">
      <c r="A234" s="10"/>
      <c r="B234" s="13"/>
      <c r="C234" s="10"/>
      <c r="D234" s="14">
        <f>IF(C234="","",IFERROR(INDEX('شجرة الحسابات'!$B$5:$B$64,MATCH(C234,'شجرة الحسابات'!$A$5:$A$64,0)),"كود غير موجود"))</f>
      </c>
      <c r="E234" s="11"/>
      <c r="F234" s="15"/>
      <c r="G234" s="15"/>
      <c r="H234" s="16">
        <f>IF(A234="","",ROUND(SUMIF($A$5:$A$504,A234,$F$5:$F$504)-SUMIF($A$5:$A$504,A234,$G$5:$G$504),2))</f>
      </c>
    </row>
    <row r="235" spans="1:8" x14ac:dyDescent="0.25">
      <c r="A235" s="10"/>
      <c r="B235" s="13"/>
      <c r="C235" s="10"/>
      <c r="D235" s="14">
        <f>IF(C235="","",IFERROR(INDEX('شجرة الحسابات'!$B$5:$B$64,MATCH(C235,'شجرة الحسابات'!$A$5:$A$64,0)),"كود غير موجود"))</f>
      </c>
      <c r="E235" s="11"/>
      <c r="F235" s="15"/>
      <c r="G235" s="15"/>
      <c r="H235" s="16">
        <f>IF(A235="","",ROUND(SUMIF($A$5:$A$504,A235,$F$5:$F$504)-SUMIF($A$5:$A$504,A235,$G$5:$G$504),2))</f>
      </c>
    </row>
    <row r="236" spans="1:8" x14ac:dyDescent="0.25">
      <c r="A236" s="10"/>
      <c r="B236" s="13"/>
      <c r="C236" s="10"/>
      <c r="D236" s="14">
        <f>IF(C236="","",IFERROR(INDEX('شجرة الحسابات'!$B$5:$B$64,MATCH(C236,'شجرة الحسابات'!$A$5:$A$64,0)),"كود غير موجود"))</f>
      </c>
      <c r="E236" s="11"/>
      <c r="F236" s="15"/>
      <c r="G236" s="15"/>
      <c r="H236" s="16">
        <f>IF(A236="","",ROUND(SUMIF($A$5:$A$504,A236,$F$5:$F$504)-SUMIF($A$5:$A$504,A236,$G$5:$G$504),2))</f>
      </c>
    </row>
    <row r="237" spans="1:8" x14ac:dyDescent="0.25">
      <c r="A237" s="10"/>
      <c r="B237" s="13"/>
      <c r="C237" s="10"/>
      <c r="D237" s="14">
        <f>IF(C237="","",IFERROR(INDEX('شجرة الحسابات'!$B$5:$B$64,MATCH(C237,'شجرة الحسابات'!$A$5:$A$64,0)),"كود غير موجود"))</f>
      </c>
      <c r="E237" s="11"/>
      <c r="F237" s="15"/>
      <c r="G237" s="15"/>
      <c r="H237" s="16">
        <f>IF(A237="","",ROUND(SUMIF($A$5:$A$504,A237,$F$5:$F$504)-SUMIF($A$5:$A$504,A237,$G$5:$G$504),2))</f>
      </c>
    </row>
    <row r="238" spans="1:8" x14ac:dyDescent="0.25">
      <c r="A238" s="10"/>
      <c r="B238" s="13"/>
      <c r="C238" s="10"/>
      <c r="D238" s="14">
        <f>IF(C238="","",IFERROR(INDEX('شجرة الحسابات'!$B$5:$B$64,MATCH(C238,'شجرة الحسابات'!$A$5:$A$64,0)),"كود غير موجود"))</f>
      </c>
      <c r="E238" s="11"/>
      <c r="F238" s="15"/>
      <c r="G238" s="15"/>
      <c r="H238" s="16">
        <f>IF(A238="","",ROUND(SUMIF($A$5:$A$504,A238,$F$5:$F$504)-SUMIF($A$5:$A$504,A238,$G$5:$G$504),2))</f>
      </c>
    </row>
    <row r="239" spans="1:8" x14ac:dyDescent="0.25">
      <c r="A239" s="10"/>
      <c r="B239" s="13"/>
      <c r="C239" s="10"/>
      <c r="D239" s="14">
        <f>IF(C239="","",IFERROR(INDEX('شجرة الحسابات'!$B$5:$B$64,MATCH(C239,'شجرة الحسابات'!$A$5:$A$64,0)),"كود غير موجود"))</f>
      </c>
      <c r="E239" s="11"/>
      <c r="F239" s="15"/>
      <c r="G239" s="15"/>
      <c r="H239" s="16">
        <f>IF(A239="","",ROUND(SUMIF($A$5:$A$504,A239,$F$5:$F$504)-SUMIF($A$5:$A$504,A239,$G$5:$G$504),2))</f>
      </c>
    </row>
    <row r="240" spans="1:8" x14ac:dyDescent="0.25">
      <c r="A240" s="10"/>
      <c r="B240" s="13"/>
      <c r="C240" s="10"/>
      <c r="D240" s="14">
        <f>IF(C240="","",IFERROR(INDEX('شجرة الحسابات'!$B$5:$B$64,MATCH(C240,'شجرة الحسابات'!$A$5:$A$64,0)),"كود غير موجود"))</f>
      </c>
      <c r="E240" s="11"/>
      <c r="F240" s="15"/>
      <c r="G240" s="15"/>
      <c r="H240" s="16">
        <f>IF(A240="","",ROUND(SUMIF($A$5:$A$504,A240,$F$5:$F$504)-SUMIF($A$5:$A$504,A240,$G$5:$G$504),2))</f>
      </c>
    </row>
    <row r="241" spans="1:8" x14ac:dyDescent="0.25">
      <c r="A241" s="10"/>
      <c r="B241" s="13"/>
      <c r="C241" s="10"/>
      <c r="D241" s="14">
        <f>IF(C241="","",IFERROR(INDEX('شجرة الحسابات'!$B$5:$B$64,MATCH(C241,'شجرة الحسابات'!$A$5:$A$64,0)),"كود غير موجود"))</f>
      </c>
      <c r="E241" s="11"/>
      <c r="F241" s="15"/>
      <c r="G241" s="15"/>
      <c r="H241" s="16">
        <f>IF(A241="","",ROUND(SUMIF($A$5:$A$504,A241,$F$5:$F$504)-SUMIF($A$5:$A$504,A241,$G$5:$G$504),2))</f>
      </c>
    </row>
    <row r="242" spans="1:8" x14ac:dyDescent="0.25">
      <c r="A242" s="10"/>
      <c r="B242" s="13"/>
      <c r="C242" s="10"/>
      <c r="D242" s="14">
        <f>IF(C242="","",IFERROR(INDEX('شجرة الحسابات'!$B$5:$B$64,MATCH(C242,'شجرة الحسابات'!$A$5:$A$64,0)),"كود غير موجود"))</f>
      </c>
      <c r="E242" s="11"/>
      <c r="F242" s="15"/>
      <c r="G242" s="15"/>
      <c r="H242" s="16">
        <f>IF(A242="","",ROUND(SUMIF($A$5:$A$504,A242,$F$5:$F$504)-SUMIF($A$5:$A$504,A242,$G$5:$G$504),2))</f>
      </c>
    </row>
    <row r="243" spans="1:8" x14ac:dyDescent="0.25">
      <c r="A243" s="10"/>
      <c r="B243" s="13"/>
      <c r="C243" s="10"/>
      <c r="D243" s="14">
        <f>IF(C243="","",IFERROR(INDEX('شجرة الحسابات'!$B$5:$B$64,MATCH(C243,'شجرة الحسابات'!$A$5:$A$64,0)),"كود غير موجود"))</f>
      </c>
      <c r="E243" s="11"/>
      <c r="F243" s="15"/>
      <c r="G243" s="15"/>
      <c r="H243" s="16">
        <f>IF(A243="","",ROUND(SUMIF($A$5:$A$504,A243,$F$5:$F$504)-SUMIF($A$5:$A$504,A243,$G$5:$G$504),2))</f>
      </c>
    </row>
    <row r="244" spans="1:8" x14ac:dyDescent="0.25">
      <c r="A244" s="10"/>
      <c r="B244" s="13"/>
      <c r="C244" s="10"/>
      <c r="D244" s="14">
        <f>IF(C244="","",IFERROR(INDEX('شجرة الحسابات'!$B$5:$B$64,MATCH(C244,'شجرة الحسابات'!$A$5:$A$64,0)),"كود غير موجود"))</f>
      </c>
      <c r="E244" s="11"/>
      <c r="F244" s="15"/>
      <c r="G244" s="15"/>
      <c r="H244" s="16">
        <f>IF(A244="","",ROUND(SUMIF($A$5:$A$504,A244,$F$5:$F$504)-SUMIF($A$5:$A$504,A244,$G$5:$G$504),2))</f>
      </c>
    </row>
    <row r="245" spans="1:8" x14ac:dyDescent="0.25">
      <c r="A245" s="10"/>
      <c r="B245" s="13"/>
      <c r="C245" s="10"/>
      <c r="D245" s="14">
        <f>IF(C245="","",IFERROR(INDEX('شجرة الحسابات'!$B$5:$B$64,MATCH(C245,'شجرة الحسابات'!$A$5:$A$64,0)),"كود غير موجود"))</f>
      </c>
      <c r="E245" s="11"/>
      <c r="F245" s="15"/>
      <c r="G245" s="15"/>
      <c r="H245" s="16">
        <f>IF(A245="","",ROUND(SUMIF($A$5:$A$504,A245,$F$5:$F$504)-SUMIF($A$5:$A$504,A245,$G$5:$G$504),2))</f>
      </c>
    </row>
    <row r="246" spans="1:8" x14ac:dyDescent="0.25">
      <c r="A246" s="10"/>
      <c r="B246" s="13"/>
      <c r="C246" s="10"/>
      <c r="D246" s="14">
        <f>IF(C246="","",IFERROR(INDEX('شجرة الحسابات'!$B$5:$B$64,MATCH(C246,'شجرة الحسابات'!$A$5:$A$64,0)),"كود غير موجود"))</f>
      </c>
      <c r="E246" s="11"/>
      <c r="F246" s="15"/>
      <c r="G246" s="15"/>
      <c r="H246" s="16">
        <f>IF(A246="","",ROUND(SUMIF($A$5:$A$504,A246,$F$5:$F$504)-SUMIF($A$5:$A$504,A246,$G$5:$G$504),2))</f>
      </c>
    </row>
    <row r="247" spans="1:8" x14ac:dyDescent="0.25">
      <c r="A247" s="10"/>
      <c r="B247" s="13"/>
      <c r="C247" s="10"/>
      <c r="D247" s="14">
        <f>IF(C247="","",IFERROR(INDEX('شجرة الحسابات'!$B$5:$B$64,MATCH(C247,'شجرة الحسابات'!$A$5:$A$64,0)),"كود غير موجود"))</f>
      </c>
      <c r="E247" s="11"/>
      <c r="F247" s="15"/>
      <c r="G247" s="15"/>
      <c r="H247" s="16">
        <f>IF(A247="","",ROUND(SUMIF($A$5:$A$504,A247,$F$5:$F$504)-SUMIF($A$5:$A$504,A247,$G$5:$G$504),2))</f>
      </c>
    </row>
    <row r="248" spans="1:8" x14ac:dyDescent="0.25">
      <c r="A248" s="10"/>
      <c r="B248" s="13"/>
      <c r="C248" s="10"/>
      <c r="D248" s="14">
        <f>IF(C248="","",IFERROR(INDEX('شجرة الحسابات'!$B$5:$B$64,MATCH(C248,'شجرة الحسابات'!$A$5:$A$64,0)),"كود غير موجود"))</f>
      </c>
      <c r="E248" s="11"/>
      <c r="F248" s="15"/>
      <c r="G248" s="15"/>
      <c r="H248" s="16">
        <f>IF(A248="","",ROUND(SUMIF($A$5:$A$504,A248,$F$5:$F$504)-SUMIF($A$5:$A$504,A248,$G$5:$G$504),2))</f>
      </c>
    </row>
    <row r="249" spans="1:8" x14ac:dyDescent="0.25">
      <c r="A249" s="10"/>
      <c r="B249" s="13"/>
      <c r="C249" s="10"/>
      <c r="D249" s="14">
        <f>IF(C249="","",IFERROR(INDEX('شجرة الحسابات'!$B$5:$B$64,MATCH(C249,'شجرة الحسابات'!$A$5:$A$64,0)),"كود غير موجود"))</f>
      </c>
      <c r="E249" s="11"/>
      <c r="F249" s="15"/>
      <c r="G249" s="15"/>
      <c r="H249" s="16">
        <f>IF(A249="","",ROUND(SUMIF($A$5:$A$504,A249,$F$5:$F$504)-SUMIF($A$5:$A$504,A249,$G$5:$G$504),2))</f>
      </c>
    </row>
    <row r="250" spans="1:8" x14ac:dyDescent="0.25">
      <c r="A250" s="10"/>
      <c r="B250" s="13"/>
      <c r="C250" s="10"/>
      <c r="D250" s="14">
        <f>IF(C250="","",IFERROR(INDEX('شجرة الحسابات'!$B$5:$B$64,MATCH(C250,'شجرة الحسابات'!$A$5:$A$64,0)),"كود غير موجود"))</f>
      </c>
      <c r="E250" s="11"/>
      <c r="F250" s="15"/>
      <c r="G250" s="15"/>
      <c r="H250" s="16">
        <f>IF(A250="","",ROUND(SUMIF($A$5:$A$504,A250,$F$5:$F$504)-SUMIF($A$5:$A$504,A250,$G$5:$G$504),2))</f>
      </c>
    </row>
    <row r="251" spans="1:8" x14ac:dyDescent="0.25">
      <c r="A251" s="10"/>
      <c r="B251" s="13"/>
      <c r="C251" s="10"/>
      <c r="D251" s="14">
        <f>IF(C251="","",IFERROR(INDEX('شجرة الحسابات'!$B$5:$B$64,MATCH(C251,'شجرة الحسابات'!$A$5:$A$64,0)),"كود غير موجود"))</f>
      </c>
      <c r="E251" s="11"/>
      <c r="F251" s="15"/>
      <c r="G251" s="15"/>
      <c r="H251" s="16">
        <f>IF(A251="","",ROUND(SUMIF($A$5:$A$504,A251,$F$5:$F$504)-SUMIF($A$5:$A$504,A251,$G$5:$G$504),2))</f>
      </c>
    </row>
    <row r="252" spans="1:8" x14ac:dyDescent="0.25">
      <c r="A252" s="10"/>
      <c r="B252" s="13"/>
      <c r="C252" s="10"/>
      <c r="D252" s="14">
        <f>IF(C252="","",IFERROR(INDEX('شجرة الحسابات'!$B$5:$B$64,MATCH(C252,'شجرة الحسابات'!$A$5:$A$64,0)),"كود غير موجود"))</f>
      </c>
      <c r="E252" s="11"/>
      <c r="F252" s="15"/>
      <c r="G252" s="15"/>
      <c r="H252" s="16">
        <f>IF(A252="","",ROUND(SUMIF($A$5:$A$504,A252,$F$5:$F$504)-SUMIF($A$5:$A$504,A252,$G$5:$G$504),2))</f>
      </c>
    </row>
    <row r="253" spans="1:8" x14ac:dyDescent="0.25">
      <c r="A253" s="10"/>
      <c r="B253" s="13"/>
      <c r="C253" s="10"/>
      <c r="D253" s="14">
        <f>IF(C253="","",IFERROR(INDEX('شجرة الحسابات'!$B$5:$B$64,MATCH(C253,'شجرة الحسابات'!$A$5:$A$64,0)),"كود غير موجود"))</f>
      </c>
      <c r="E253" s="11"/>
      <c r="F253" s="15"/>
      <c r="G253" s="15"/>
      <c r="H253" s="16">
        <f>IF(A253="","",ROUND(SUMIF($A$5:$A$504,A253,$F$5:$F$504)-SUMIF($A$5:$A$504,A253,$G$5:$G$504),2))</f>
      </c>
    </row>
    <row r="254" spans="1:8" x14ac:dyDescent="0.25">
      <c r="A254" s="10"/>
      <c r="B254" s="13"/>
      <c r="C254" s="10"/>
      <c r="D254" s="14">
        <f>IF(C254="","",IFERROR(INDEX('شجرة الحسابات'!$B$5:$B$64,MATCH(C254,'شجرة الحسابات'!$A$5:$A$64,0)),"كود غير موجود"))</f>
      </c>
      <c r="E254" s="11"/>
      <c r="F254" s="15"/>
      <c r="G254" s="15"/>
      <c r="H254" s="16">
        <f>IF(A254="","",ROUND(SUMIF($A$5:$A$504,A254,$F$5:$F$504)-SUMIF($A$5:$A$504,A254,$G$5:$G$504),2))</f>
      </c>
    </row>
    <row r="255" spans="1:8" x14ac:dyDescent="0.25">
      <c r="A255" s="10"/>
      <c r="B255" s="13"/>
      <c r="C255" s="10"/>
      <c r="D255" s="14">
        <f>IF(C255="","",IFERROR(INDEX('شجرة الحسابات'!$B$5:$B$64,MATCH(C255,'شجرة الحسابات'!$A$5:$A$64,0)),"كود غير موجود"))</f>
      </c>
      <c r="E255" s="11"/>
      <c r="F255" s="15"/>
      <c r="G255" s="15"/>
      <c r="H255" s="16">
        <f>IF(A255="","",ROUND(SUMIF($A$5:$A$504,A255,$F$5:$F$504)-SUMIF($A$5:$A$504,A255,$G$5:$G$504),2))</f>
      </c>
    </row>
    <row r="256" spans="1:8" x14ac:dyDescent="0.25">
      <c r="A256" s="10"/>
      <c r="B256" s="13"/>
      <c r="C256" s="10"/>
      <c r="D256" s="14">
        <f>IF(C256="","",IFERROR(INDEX('شجرة الحسابات'!$B$5:$B$64,MATCH(C256,'شجرة الحسابات'!$A$5:$A$64,0)),"كود غير موجود"))</f>
      </c>
      <c r="E256" s="11"/>
      <c r="F256" s="15"/>
      <c r="G256" s="15"/>
      <c r="H256" s="16">
        <f>IF(A256="","",ROUND(SUMIF($A$5:$A$504,A256,$F$5:$F$504)-SUMIF($A$5:$A$504,A256,$G$5:$G$504),2))</f>
      </c>
    </row>
    <row r="257" spans="1:8" x14ac:dyDescent="0.25">
      <c r="A257" s="10"/>
      <c r="B257" s="13"/>
      <c r="C257" s="10"/>
      <c r="D257" s="14">
        <f>IF(C257="","",IFERROR(INDEX('شجرة الحسابات'!$B$5:$B$64,MATCH(C257,'شجرة الحسابات'!$A$5:$A$64,0)),"كود غير موجود"))</f>
      </c>
      <c r="E257" s="11"/>
      <c r="F257" s="15"/>
      <c r="G257" s="15"/>
      <c r="H257" s="16">
        <f>IF(A257="","",ROUND(SUMIF($A$5:$A$504,A257,$F$5:$F$504)-SUMIF($A$5:$A$504,A257,$G$5:$G$504),2))</f>
      </c>
    </row>
    <row r="258" spans="1:8" x14ac:dyDescent="0.25">
      <c r="A258" s="10"/>
      <c r="B258" s="13"/>
      <c r="C258" s="10"/>
      <c r="D258" s="14">
        <f>IF(C258="","",IFERROR(INDEX('شجرة الحسابات'!$B$5:$B$64,MATCH(C258,'شجرة الحسابات'!$A$5:$A$64,0)),"كود غير موجود"))</f>
      </c>
      <c r="E258" s="11"/>
      <c r="F258" s="15"/>
      <c r="G258" s="15"/>
      <c r="H258" s="16">
        <f>IF(A258="","",ROUND(SUMIF($A$5:$A$504,A258,$F$5:$F$504)-SUMIF($A$5:$A$504,A258,$G$5:$G$504),2))</f>
      </c>
    </row>
    <row r="259" spans="1:8" x14ac:dyDescent="0.25">
      <c r="A259" s="10"/>
      <c r="B259" s="13"/>
      <c r="C259" s="10"/>
      <c r="D259" s="14">
        <f>IF(C259="","",IFERROR(INDEX('شجرة الحسابات'!$B$5:$B$64,MATCH(C259,'شجرة الحسابات'!$A$5:$A$64,0)),"كود غير موجود"))</f>
      </c>
      <c r="E259" s="11"/>
      <c r="F259" s="15"/>
      <c r="G259" s="15"/>
      <c r="H259" s="16">
        <f>IF(A259="","",ROUND(SUMIF($A$5:$A$504,A259,$F$5:$F$504)-SUMIF($A$5:$A$504,A259,$G$5:$G$504),2))</f>
      </c>
    </row>
    <row r="260" spans="1:8" x14ac:dyDescent="0.25">
      <c r="A260" s="10"/>
      <c r="B260" s="13"/>
      <c r="C260" s="10"/>
      <c r="D260" s="14">
        <f>IF(C260="","",IFERROR(INDEX('شجرة الحسابات'!$B$5:$B$64,MATCH(C260,'شجرة الحسابات'!$A$5:$A$64,0)),"كود غير موجود"))</f>
      </c>
      <c r="E260" s="11"/>
      <c r="F260" s="15"/>
      <c r="G260" s="15"/>
      <c r="H260" s="16">
        <f>IF(A260="","",ROUND(SUMIF($A$5:$A$504,A260,$F$5:$F$504)-SUMIF($A$5:$A$504,A260,$G$5:$G$504),2))</f>
      </c>
    </row>
    <row r="261" spans="1:8" x14ac:dyDescent="0.25">
      <c r="A261" s="10"/>
      <c r="B261" s="13"/>
      <c r="C261" s="10"/>
      <c r="D261" s="14">
        <f>IF(C261="","",IFERROR(INDEX('شجرة الحسابات'!$B$5:$B$64,MATCH(C261,'شجرة الحسابات'!$A$5:$A$64,0)),"كود غير موجود"))</f>
      </c>
      <c r="E261" s="11"/>
      <c r="F261" s="15"/>
      <c r="G261" s="15"/>
      <c r="H261" s="16">
        <f>IF(A261="","",ROUND(SUMIF($A$5:$A$504,A261,$F$5:$F$504)-SUMIF($A$5:$A$504,A261,$G$5:$G$504),2))</f>
      </c>
    </row>
    <row r="262" spans="1:8" x14ac:dyDescent="0.25">
      <c r="A262" s="10"/>
      <c r="B262" s="13"/>
      <c r="C262" s="10"/>
      <c r="D262" s="14">
        <f>IF(C262="","",IFERROR(INDEX('شجرة الحسابات'!$B$5:$B$64,MATCH(C262,'شجرة الحسابات'!$A$5:$A$64,0)),"كود غير موجود"))</f>
      </c>
      <c r="E262" s="11"/>
      <c r="F262" s="15"/>
      <c r="G262" s="15"/>
      <c r="H262" s="16">
        <f>IF(A262="","",ROUND(SUMIF($A$5:$A$504,A262,$F$5:$F$504)-SUMIF($A$5:$A$504,A262,$G$5:$G$504),2))</f>
      </c>
    </row>
    <row r="263" spans="1:8" x14ac:dyDescent="0.25">
      <c r="A263" s="10"/>
      <c r="B263" s="13"/>
      <c r="C263" s="10"/>
      <c r="D263" s="14">
        <f>IF(C263="","",IFERROR(INDEX('شجرة الحسابات'!$B$5:$B$64,MATCH(C263,'شجرة الحسابات'!$A$5:$A$64,0)),"كود غير موجود"))</f>
      </c>
      <c r="E263" s="11"/>
      <c r="F263" s="15"/>
      <c r="G263" s="15"/>
      <c r="H263" s="16">
        <f>IF(A263="","",ROUND(SUMIF($A$5:$A$504,A263,$F$5:$F$504)-SUMIF($A$5:$A$504,A263,$G$5:$G$504),2))</f>
      </c>
    </row>
    <row r="264" spans="1:8" x14ac:dyDescent="0.25">
      <c r="A264" s="10"/>
      <c r="B264" s="13"/>
      <c r="C264" s="10"/>
      <c r="D264" s="14">
        <f>IF(C264="","",IFERROR(INDEX('شجرة الحسابات'!$B$5:$B$64,MATCH(C264,'شجرة الحسابات'!$A$5:$A$64,0)),"كود غير موجود"))</f>
      </c>
      <c r="E264" s="11"/>
      <c r="F264" s="15"/>
      <c r="G264" s="15"/>
      <c r="H264" s="16">
        <f>IF(A264="","",ROUND(SUMIF($A$5:$A$504,A264,$F$5:$F$504)-SUMIF($A$5:$A$504,A264,$G$5:$G$504),2))</f>
      </c>
    </row>
    <row r="265" spans="1:8" x14ac:dyDescent="0.25">
      <c r="A265" s="10"/>
      <c r="B265" s="13"/>
      <c r="C265" s="10"/>
      <c r="D265" s="14">
        <f>IF(C265="","",IFERROR(INDEX('شجرة الحسابات'!$B$5:$B$64,MATCH(C265,'شجرة الحسابات'!$A$5:$A$64,0)),"كود غير موجود"))</f>
      </c>
      <c r="E265" s="11"/>
      <c r="F265" s="15"/>
      <c r="G265" s="15"/>
      <c r="H265" s="16">
        <f>IF(A265="","",ROUND(SUMIF($A$5:$A$504,A265,$F$5:$F$504)-SUMIF($A$5:$A$504,A265,$G$5:$G$504),2))</f>
      </c>
    </row>
    <row r="266" spans="1:8" x14ac:dyDescent="0.25">
      <c r="A266" s="10"/>
      <c r="B266" s="13"/>
      <c r="C266" s="10"/>
      <c r="D266" s="14">
        <f>IF(C266="","",IFERROR(INDEX('شجرة الحسابات'!$B$5:$B$64,MATCH(C266,'شجرة الحسابات'!$A$5:$A$64,0)),"كود غير موجود"))</f>
      </c>
      <c r="E266" s="11"/>
      <c r="F266" s="15"/>
      <c r="G266" s="15"/>
      <c r="H266" s="16">
        <f>IF(A266="","",ROUND(SUMIF($A$5:$A$504,A266,$F$5:$F$504)-SUMIF($A$5:$A$504,A266,$G$5:$G$504),2))</f>
      </c>
    </row>
    <row r="267" spans="1:8" x14ac:dyDescent="0.25">
      <c r="A267" s="10"/>
      <c r="B267" s="13"/>
      <c r="C267" s="10"/>
      <c r="D267" s="14">
        <f>IF(C267="","",IFERROR(INDEX('شجرة الحسابات'!$B$5:$B$64,MATCH(C267,'شجرة الحسابات'!$A$5:$A$64,0)),"كود غير موجود"))</f>
      </c>
      <c r="E267" s="11"/>
      <c r="F267" s="15"/>
      <c r="G267" s="15"/>
      <c r="H267" s="16">
        <f>IF(A267="","",ROUND(SUMIF($A$5:$A$504,A267,$F$5:$F$504)-SUMIF($A$5:$A$504,A267,$G$5:$G$504),2))</f>
      </c>
    </row>
    <row r="268" spans="1:8" x14ac:dyDescent="0.25">
      <c r="A268" s="10"/>
      <c r="B268" s="13"/>
      <c r="C268" s="10"/>
      <c r="D268" s="14">
        <f>IF(C268="","",IFERROR(INDEX('شجرة الحسابات'!$B$5:$B$64,MATCH(C268,'شجرة الحسابات'!$A$5:$A$64,0)),"كود غير موجود"))</f>
      </c>
      <c r="E268" s="11"/>
      <c r="F268" s="15"/>
      <c r="G268" s="15"/>
      <c r="H268" s="16">
        <f>IF(A268="","",ROUND(SUMIF($A$5:$A$504,A268,$F$5:$F$504)-SUMIF($A$5:$A$504,A268,$G$5:$G$504),2))</f>
      </c>
    </row>
    <row r="269" spans="1:8" x14ac:dyDescent="0.25">
      <c r="A269" s="10"/>
      <c r="B269" s="13"/>
      <c r="C269" s="10"/>
      <c r="D269" s="14">
        <f>IF(C269="","",IFERROR(INDEX('شجرة الحسابات'!$B$5:$B$64,MATCH(C269,'شجرة الحسابات'!$A$5:$A$64,0)),"كود غير موجود"))</f>
      </c>
      <c r="E269" s="11"/>
      <c r="F269" s="15"/>
      <c r="G269" s="15"/>
      <c r="H269" s="16">
        <f>IF(A269="","",ROUND(SUMIF($A$5:$A$504,A269,$F$5:$F$504)-SUMIF($A$5:$A$504,A269,$G$5:$G$504),2))</f>
      </c>
    </row>
    <row r="270" spans="1:8" x14ac:dyDescent="0.25">
      <c r="A270" s="10"/>
      <c r="B270" s="13"/>
      <c r="C270" s="10"/>
      <c r="D270" s="14">
        <f>IF(C270="","",IFERROR(INDEX('شجرة الحسابات'!$B$5:$B$64,MATCH(C270,'شجرة الحسابات'!$A$5:$A$64,0)),"كود غير موجود"))</f>
      </c>
      <c r="E270" s="11"/>
      <c r="F270" s="15"/>
      <c r="G270" s="15"/>
      <c r="H270" s="16">
        <f>IF(A270="","",ROUND(SUMIF($A$5:$A$504,A270,$F$5:$F$504)-SUMIF($A$5:$A$504,A270,$G$5:$G$504),2))</f>
      </c>
    </row>
    <row r="271" spans="1:8" x14ac:dyDescent="0.25">
      <c r="A271" s="10"/>
      <c r="B271" s="13"/>
      <c r="C271" s="10"/>
      <c r="D271" s="14">
        <f>IF(C271="","",IFERROR(INDEX('شجرة الحسابات'!$B$5:$B$64,MATCH(C271,'شجرة الحسابات'!$A$5:$A$64,0)),"كود غير موجود"))</f>
      </c>
      <c r="E271" s="11"/>
      <c r="F271" s="15"/>
      <c r="G271" s="15"/>
      <c r="H271" s="16">
        <f>IF(A271="","",ROUND(SUMIF($A$5:$A$504,A271,$F$5:$F$504)-SUMIF($A$5:$A$504,A271,$G$5:$G$504),2))</f>
      </c>
    </row>
    <row r="272" spans="1:8" x14ac:dyDescent="0.25">
      <c r="A272" s="10"/>
      <c r="B272" s="13"/>
      <c r="C272" s="10"/>
      <c r="D272" s="14">
        <f>IF(C272="","",IFERROR(INDEX('شجرة الحسابات'!$B$5:$B$64,MATCH(C272,'شجرة الحسابات'!$A$5:$A$64,0)),"كود غير موجود"))</f>
      </c>
      <c r="E272" s="11"/>
      <c r="F272" s="15"/>
      <c r="G272" s="15"/>
      <c r="H272" s="16">
        <f>IF(A272="","",ROUND(SUMIF($A$5:$A$504,A272,$F$5:$F$504)-SUMIF($A$5:$A$504,A272,$G$5:$G$504),2))</f>
      </c>
    </row>
    <row r="273" spans="1:8" x14ac:dyDescent="0.25">
      <c r="A273" s="10"/>
      <c r="B273" s="13"/>
      <c r="C273" s="10"/>
      <c r="D273" s="14">
        <f>IF(C273="","",IFERROR(INDEX('شجرة الحسابات'!$B$5:$B$64,MATCH(C273,'شجرة الحسابات'!$A$5:$A$64,0)),"كود غير موجود"))</f>
      </c>
      <c r="E273" s="11"/>
      <c r="F273" s="15"/>
      <c r="G273" s="15"/>
      <c r="H273" s="16">
        <f>IF(A273="","",ROUND(SUMIF($A$5:$A$504,A273,$F$5:$F$504)-SUMIF($A$5:$A$504,A273,$G$5:$G$504),2))</f>
      </c>
    </row>
    <row r="274" spans="1:8" x14ac:dyDescent="0.25">
      <c r="A274" s="10"/>
      <c r="B274" s="13"/>
      <c r="C274" s="10"/>
      <c r="D274" s="14">
        <f>IF(C274="","",IFERROR(INDEX('شجرة الحسابات'!$B$5:$B$64,MATCH(C274,'شجرة الحسابات'!$A$5:$A$64,0)),"كود غير موجود"))</f>
      </c>
      <c r="E274" s="11"/>
      <c r="F274" s="15"/>
      <c r="G274" s="15"/>
      <c r="H274" s="16">
        <f>IF(A274="","",ROUND(SUMIF($A$5:$A$504,A274,$F$5:$F$504)-SUMIF($A$5:$A$504,A274,$G$5:$G$504),2))</f>
      </c>
    </row>
    <row r="275" spans="1:8" x14ac:dyDescent="0.25">
      <c r="A275" s="10"/>
      <c r="B275" s="13"/>
      <c r="C275" s="10"/>
      <c r="D275" s="14">
        <f>IF(C275="","",IFERROR(INDEX('شجرة الحسابات'!$B$5:$B$64,MATCH(C275,'شجرة الحسابات'!$A$5:$A$64,0)),"كود غير موجود"))</f>
      </c>
      <c r="E275" s="11"/>
      <c r="F275" s="15"/>
      <c r="G275" s="15"/>
      <c r="H275" s="16">
        <f>IF(A275="","",ROUND(SUMIF($A$5:$A$504,A275,$F$5:$F$504)-SUMIF($A$5:$A$504,A275,$G$5:$G$504),2))</f>
      </c>
    </row>
    <row r="276" spans="1:8" x14ac:dyDescent="0.25">
      <c r="A276" s="10"/>
      <c r="B276" s="13"/>
      <c r="C276" s="10"/>
      <c r="D276" s="14">
        <f>IF(C276="","",IFERROR(INDEX('شجرة الحسابات'!$B$5:$B$64,MATCH(C276,'شجرة الحسابات'!$A$5:$A$64,0)),"كود غير موجود"))</f>
      </c>
      <c r="E276" s="11"/>
      <c r="F276" s="15"/>
      <c r="G276" s="15"/>
      <c r="H276" s="16">
        <f>IF(A276="","",ROUND(SUMIF($A$5:$A$504,A276,$F$5:$F$504)-SUMIF($A$5:$A$504,A276,$G$5:$G$504),2))</f>
      </c>
    </row>
    <row r="277" spans="1:8" x14ac:dyDescent="0.25">
      <c r="A277" s="10"/>
      <c r="B277" s="13"/>
      <c r="C277" s="10"/>
      <c r="D277" s="14">
        <f>IF(C277="","",IFERROR(INDEX('شجرة الحسابات'!$B$5:$B$64,MATCH(C277,'شجرة الحسابات'!$A$5:$A$64,0)),"كود غير موجود"))</f>
      </c>
      <c r="E277" s="11"/>
      <c r="F277" s="15"/>
      <c r="G277" s="15"/>
      <c r="H277" s="16">
        <f>IF(A277="","",ROUND(SUMIF($A$5:$A$504,A277,$F$5:$F$504)-SUMIF($A$5:$A$504,A277,$G$5:$G$504),2))</f>
      </c>
    </row>
    <row r="278" spans="1:8" x14ac:dyDescent="0.25">
      <c r="A278" s="10"/>
      <c r="B278" s="13"/>
      <c r="C278" s="10"/>
      <c r="D278" s="14">
        <f>IF(C278="","",IFERROR(INDEX('شجرة الحسابات'!$B$5:$B$64,MATCH(C278,'شجرة الحسابات'!$A$5:$A$64,0)),"كود غير موجود"))</f>
      </c>
      <c r="E278" s="11"/>
      <c r="F278" s="15"/>
      <c r="G278" s="15"/>
      <c r="H278" s="16">
        <f>IF(A278="","",ROUND(SUMIF($A$5:$A$504,A278,$F$5:$F$504)-SUMIF($A$5:$A$504,A278,$G$5:$G$504),2))</f>
      </c>
    </row>
    <row r="279" spans="1:8" x14ac:dyDescent="0.25">
      <c r="A279" s="10"/>
      <c r="B279" s="13"/>
      <c r="C279" s="10"/>
      <c r="D279" s="14">
        <f>IF(C279="","",IFERROR(INDEX('شجرة الحسابات'!$B$5:$B$64,MATCH(C279,'شجرة الحسابات'!$A$5:$A$64,0)),"كود غير موجود"))</f>
      </c>
      <c r="E279" s="11"/>
      <c r="F279" s="15"/>
      <c r="G279" s="15"/>
      <c r="H279" s="16">
        <f>IF(A279="","",ROUND(SUMIF($A$5:$A$504,A279,$F$5:$F$504)-SUMIF($A$5:$A$504,A279,$G$5:$G$504),2))</f>
      </c>
    </row>
    <row r="280" spans="1:8" x14ac:dyDescent="0.25">
      <c r="A280" s="10"/>
      <c r="B280" s="13"/>
      <c r="C280" s="10"/>
      <c r="D280" s="14">
        <f>IF(C280="","",IFERROR(INDEX('شجرة الحسابات'!$B$5:$B$64,MATCH(C280,'شجرة الحسابات'!$A$5:$A$64,0)),"كود غير موجود"))</f>
      </c>
      <c r="E280" s="11"/>
      <c r="F280" s="15"/>
      <c r="G280" s="15"/>
      <c r="H280" s="16">
        <f>IF(A280="","",ROUND(SUMIF($A$5:$A$504,A280,$F$5:$F$504)-SUMIF($A$5:$A$504,A280,$G$5:$G$504),2))</f>
      </c>
    </row>
    <row r="281" spans="1:8" x14ac:dyDescent="0.25">
      <c r="A281" s="10"/>
      <c r="B281" s="13"/>
      <c r="C281" s="10"/>
      <c r="D281" s="14">
        <f>IF(C281="","",IFERROR(INDEX('شجرة الحسابات'!$B$5:$B$64,MATCH(C281,'شجرة الحسابات'!$A$5:$A$64,0)),"كود غير موجود"))</f>
      </c>
      <c r="E281" s="11"/>
      <c r="F281" s="15"/>
      <c r="G281" s="15"/>
      <c r="H281" s="16">
        <f>IF(A281="","",ROUND(SUMIF($A$5:$A$504,A281,$F$5:$F$504)-SUMIF($A$5:$A$504,A281,$G$5:$G$504),2))</f>
      </c>
    </row>
    <row r="282" spans="1:8" x14ac:dyDescent="0.25">
      <c r="A282" s="10"/>
      <c r="B282" s="13"/>
      <c r="C282" s="10"/>
      <c r="D282" s="14">
        <f>IF(C282="","",IFERROR(INDEX('شجرة الحسابات'!$B$5:$B$64,MATCH(C282,'شجرة الحسابات'!$A$5:$A$64,0)),"كود غير موجود"))</f>
      </c>
      <c r="E282" s="11"/>
      <c r="F282" s="15"/>
      <c r="G282" s="15"/>
      <c r="H282" s="16">
        <f>IF(A282="","",ROUND(SUMIF($A$5:$A$504,A282,$F$5:$F$504)-SUMIF($A$5:$A$504,A282,$G$5:$G$504),2))</f>
      </c>
    </row>
    <row r="283" spans="1:8" x14ac:dyDescent="0.25">
      <c r="A283" s="10"/>
      <c r="B283" s="13"/>
      <c r="C283" s="10"/>
      <c r="D283" s="14">
        <f>IF(C283="","",IFERROR(INDEX('شجرة الحسابات'!$B$5:$B$64,MATCH(C283,'شجرة الحسابات'!$A$5:$A$64,0)),"كود غير موجود"))</f>
      </c>
      <c r="E283" s="11"/>
      <c r="F283" s="15"/>
      <c r="G283" s="15"/>
      <c r="H283" s="16">
        <f>IF(A283="","",ROUND(SUMIF($A$5:$A$504,A283,$F$5:$F$504)-SUMIF($A$5:$A$504,A283,$G$5:$G$504),2))</f>
      </c>
    </row>
    <row r="284" spans="1:8" x14ac:dyDescent="0.25">
      <c r="A284" s="10"/>
      <c r="B284" s="13"/>
      <c r="C284" s="10"/>
      <c r="D284" s="14">
        <f>IF(C284="","",IFERROR(INDEX('شجرة الحسابات'!$B$5:$B$64,MATCH(C284,'شجرة الحسابات'!$A$5:$A$64,0)),"كود غير موجود"))</f>
      </c>
      <c r="E284" s="11"/>
      <c r="F284" s="15"/>
      <c r="G284" s="15"/>
      <c r="H284" s="16">
        <f>IF(A284="","",ROUND(SUMIF($A$5:$A$504,A284,$F$5:$F$504)-SUMIF($A$5:$A$504,A284,$G$5:$G$504),2))</f>
      </c>
    </row>
    <row r="285" spans="1:8" x14ac:dyDescent="0.25">
      <c r="A285" s="10"/>
      <c r="B285" s="13"/>
      <c r="C285" s="10"/>
      <c r="D285" s="14">
        <f>IF(C285="","",IFERROR(INDEX('شجرة الحسابات'!$B$5:$B$64,MATCH(C285,'شجرة الحسابات'!$A$5:$A$64,0)),"كود غير موجود"))</f>
      </c>
      <c r="E285" s="11"/>
      <c r="F285" s="15"/>
      <c r="G285" s="15"/>
      <c r="H285" s="16">
        <f>IF(A285="","",ROUND(SUMIF($A$5:$A$504,A285,$F$5:$F$504)-SUMIF($A$5:$A$504,A285,$G$5:$G$504),2))</f>
      </c>
    </row>
    <row r="286" spans="1:8" x14ac:dyDescent="0.25">
      <c r="A286" s="10"/>
      <c r="B286" s="13"/>
      <c r="C286" s="10"/>
      <c r="D286" s="14">
        <f>IF(C286="","",IFERROR(INDEX('شجرة الحسابات'!$B$5:$B$64,MATCH(C286,'شجرة الحسابات'!$A$5:$A$64,0)),"كود غير موجود"))</f>
      </c>
      <c r="E286" s="11"/>
      <c r="F286" s="15"/>
      <c r="G286" s="15"/>
      <c r="H286" s="16">
        <f>IF(A286="","",ROUND(SUMIF($A$5:$A$504,A286,$F$5:$F$504)-SUMIF($A$5:$A$504,A286,$G$5:$G$504),2))</f>
      </c>
    </row>
    <row r="287" spans="1:8" x14ac:dyDescent="0.25">
      <c r="A287" s="10"/>
      <c r="B287" s="13"/>
      <c r="C287" s="10"/>
      <c r="D287" s="14">
        <f>IF(C287="","",IFERROR(INDEX('شجرة الحسابات'!$B$5:$B$64,MATCH(C287,'شجرة الحسابات'!$A$5:$A$64,0)),"كود غير موجود"))</f>
      </c>
      <c r="E287" s="11"/>
      <c r="F287" s="15"/>
      <c r="G287" s="15"/>
      <c r="H287" s="16">
        <f>IF(A287="","",ROUND(SUMIF($A$5:$A$504,A287,$F$5:$F$504)-SUMIF($A$5:$A$504,A287,$G$5:$G$504),2))</f>
      </c>
    </row>
    <row r="288" spans="1:8" x14ac:dyDescent="0.25">
      <c r="A288" s="10"/>
      <c r="B288" s="13"/>
      <c r="C288" s="10"/>
      <c r="D288" s="14">
        <f>IF(C288="","",IFERROR(INDEX('شجرة الحسابات'!$B$5:$B$64,MATCH(C288,'شجرة الحسابات'!$A$5:$A$64,0)),"كود غير موجود"))</f>
      </c>
      <c r="E288" s="11"/>
      <c r="F288" s="15"/>
      <c r="G288" s="15"/>
      <c r="H288" s="16">
        <f>IF(A288="","",ROUND(SUMIF($A$5:$A$504,A288,$F$5:$F$504)-SUMIF($A$5:$A$504,A288,$G$5:$G$504),2))</f>
      </c>
    </row>
    <row r="289" spans="1:8" x14ac:dyDescent="0.25">
      <c r="A289" s="10"/>
      <c r="B289" s="13"/>
      <c r="C289" s="10"/>
      <c r="D289" s="14">
        <f>IF(C289="","",IFERROR(INDEX('شجرة الحسابات'!$B$5:$B$64,MATCH(C289,'شجرة الحسابات'!$A$5:$A$64,0)),"كود غير موجود"))</f>
      </c>
      <c r="E289" s="11"/>
      <c r="F289" s="15"/>
      <c r="G289" s="15"/>
      <c r="H289" s="16">
        <f>IF(A289="","",ROUND(SUMIF($A$5:$A$504,A289,$F$5:$F$504)-SUMIF($A$5:$A$504,A289,$G$5:$G$504),2))</f>
      </c>
    </row>
    <row r="290" spans="1:8" x14ac:dyDescent="0.25">
      <c r="A290" s="10"/>
      <c r="B290" s="13"/>
      <c r="C290" s="10"/>
      <c r="D290" s="14">
        <f>IF(C290="","",IFERROR(INDEX('شجرة الحسابات'!$B$5:$B$64,MATCH(C290,'شجرة الحسابات'!$A$5:$A$64,0)),"كود غير موجود"))</f>
      </c>
      <c r="E290" s="11"/>
      <c r="F290" s="15"/>
      <c r="G290" s="15"/>
      <c r="H290" s="16">
        <f>IF(A290="","",ROUND(SUMIF($A$5:$A$504,A290,$F$5:$F$504)-SUMIF($A$5:$A$504,A290,$G$5:$G$504),2))</f>
      </c>
    </row>
    <row r="291" spans="1:8" x14ac:dyDescent="0.25">
      <c r="A291" s="10"/>
      <c r="B291" s="13"/>
      <c r="C291" s="10"/>
      <c r="D291" s="14">
        <f>IF(C291="","",IFERROR(INDEX('شجرة الحسابات'!$B$5:$B$64,MATCH(C291,'شجرة الحسابات'!$A$5:$A$64,0)),"كود غير موجود"))</f>
      </c>
      <c r="E291" s="11"/>
      <c r="F291" s="15"/>
      <c r="G291" s="15"/>
      <c r="H291" s="16">
        <f>IF(A291="","",ROUND(SUMIF($A$5:$A$504,A291,$F$5:$F$504)-SUMIF($A$5:$A$504,A291,$G$5:$G$504),2))</f>
      </c>
    </row>
    <row r="292" spans="1:8" x14ac:dyDescent="0.25">
      <c r="A292" s="10"/>
      <c r="B292" s="13"/>
      <c r="C292" s="10"/>
      <c r="D292" s="14">
        <f>IF(C292="","",IFERROR(INDEX('شجرة الحسابات'!$B$5:$B$64,MATCH(C292,'شجرة الحسابات'!$A$5:$A$64,0)),"كود غير موجود"))</f>
      </c>
      <c r="E292" s="11"/>
      <c r="F292" s="15"/>
      <c r="G292" s="15"/>
      <c r="H292" s="16">
        <f>IF(A292="","",ROUND(SUMIF($A$5:$A$504,A292,$F$5:$F$504)-SUMIF($A$5:$A$504,A292,$G$5:$G$504),2))</f>
      </c>
    </row>
    <row r="293" spans="1:8" x14ac:dyDescent="0.25">
      <c r="A293" s="10"/>
      <c r="B293" s="13"/>
      <c r="C293" s="10"/>
      <c r="D293" s="14">
        <f>IF(C293="","",IFERROR(INDEX('شجرة الحسابات'!$B$5:$B$64,MATCH(C293,'شجرة الحسابات'!$A$5:$A$64,0)),"كود غير موجود"))</f>
      </c>
      <c r="E293" s="11"/>
      <c r="F293" s="15"/>
      <c r="G293" s="15"/>
      <c r="H293" s="16">
        <f>IF(A293="","",ROUND(SUMIF($A$5:$A$504,A293,$F$5:$F$504)-SUMIF($A$5:$A$504,A293,$G$5:$G$504),2))</f>
      </c>
    </row>
    <row r="294" spans="1:8" x14ac:dyDescent="0.25">
      <c r="A294" s="10"/>
      <c r="B294" s="13"/>
      <c r="C294" s="10"/>
      <c r="D294" s="14">
        <f>IF(C294="","",IFERROR(INDEX('شجرة الحسابات'!$B$5:$B$64,MATCH(C294,'شجرة الحسابات'!$A$5:$A$64,0)),"كود غير موجود"))</f>
      </c>
      <c r="E294" s="11"/>
      <c r="F294" s="15"/>
      <c r="G294" s="15"/>
      <c r="H294" s="16">
        <f>IF(A294="","",ROUND(SUMIF($A$5:$A$504,A294,$F$5:$F$504)-SUMIF($A$5:$A$504,A294,$G$5:$G$504),2))</f>
      </c>
    </row>
    <row r="295" spans="1:8" x14ac:dyDescent="0.25">
      <c r="A295" s="10"/>
      <c r="B295" s="13"/>
      <c r="C295" s="10"/>
      <c r="D295" s="14">
        <f>IF(C295="","",IFERROR(INDEX('شجرة الحسابات'!$B$5:$B$64,MATCH(C295,'شجرة الحسابات'!$A$5:$A$64,0)),"كود غير موجود"))</f>
      </c>
      <c r="E295" s="11"/>
      <c r="F295" s="15"/>
      <c r="G295" s="15"/>
      <c r="H295" s="16">
        <f>IF(A295="","",ROUND(SUMIF($A$5:$A$504,A295,$F$5:$F$504)-SUMIF($A$5:$A$504,A295,$G$5:$G$504),2))</f>
      </c>
    </row>
    <row r="296" spans="1:8" x14ac:dyDescent="0.25">
      <c r="A296" s="10"/>
      <c r="B296" s="13"/>
      <c r="C296" s="10"/>
      <c r="D296" s="14">
        <f>IF(C296="","",IFERROR(INDEX('شجرة الحسابات'!$B$5:$B$64,MATCH(C296,'شجرة الحسابات'!$A$5:$A$64,0)),"كود غير موجود"))</f>
      </c>
      <c r="E296" s="11"/>
      <c r="F296" s="15"/>
      <c r="G296" s="15"/>
      <c r="H296" s="16">
        <f>IF(A296="","",ROUND(SUMIF($A$5:$A$504,A296,$F$5:$F$504)-SUMIF($A$5:$A$504,A296,$G$5:$G$504),2))</f>
      </c>
    </row>
    <row r="297" spans="1:8" x14ac:dyDescent="0.25">
      <c r="A297" s="10"/>
      <c r="B297" s="13"/>
      <c r="C297" s="10"/>
      <c r="D297" s="14">
        <f>IF(C297="","",IFERROR(INDEX('شجرة الحسابات'!$B$5:$B$64,MATCH(C297,'شجرة الحسابات'!$A$5:$A$64,0)),"كود غير موجود"))</f>
      </c>
      <c r="E297" s="11"/>
      <c r="F297" s="15"/>
      <c r="G297" s="15"/>
      <c r="H297" s="16">
        <f>IF(A297="","",ROUND(SUMIF($A$5:$A$504,A297,$F$5:$F$504)-SUMIF($A$5:$A$504,A297,$G$5:$G$504),2))</f>
      </c>
    </row>
    <row r="298" spans="1:8" x14ac:dyDescent="0.25">
      <c r="A298" s="10"/>
      <c r="B298" s="13"/>
      <c r="C298" s="10"/>
      <c r="D298" s="14">
        <f>IF(C298="","",IFERROR(INDEX('شجرة الحسابات'!$B$5:$B$64,MATCH(C298,'شجرة الحسابات'!$A$5:$A$64,0)),"كود غير موجود"))</f>
      </c>
      <c r="E298" s="11"/>
      <c r="F298" s="15"/>
      <c r="G298" s="15"/>
      <c r="H298" s="16">
        <f>IF(A298="","",ROUND(SUMIF($A$5:$A$504,A298,$F$5:$F$504)-SUMIF($A$5:$A$504,A298,$G$5:$G$504),2))</f>
      </c>
    </row>
    <row r="299" spans="1:8" x14ac:dyDescent="0.25">
      <c r="A299" s="10"/>
      <c r="B299" s="13"/>
      <c r="C299" s="10"/>
      <c r="D299" s="14">
        <f>IF(C299="","",IFERROR(INDEX('شجرة الحسابات'!$B$5:$B$64,MATCH(C299,'شجرة الحسابات'!$A$5:$A$64,0)),"كود غير موجود"))</f>
      </c>
      <c r="E299" s="11"/>
      <c r="F299" s="15"/>
      <c r="G299" s="15"/>
      <c r="H299" s="16">
        <f>IF(A299="","",ROUND(SUMIF($A$5:$A$504,A299,$F$5:$F$504)-SUMIF($A$5:$A$504,A299,$G$5:$G$504),2))</f>
      </c>
    </row>
    <row r="300" spans="1:8" x14ac:dyDescent="0.25">
      <c r="A300" s="10"/>
      <c r="B300" s="13"/>
      <c r="C300" s="10"/>
      <c r="D300" s="14">
        <f>IF(C300="","",IFERROR(INDEX('شجرة الحسابات'!$B$5:$B$64,MATCH(C300,'شجرة الحسابات'!$A$5:$A$64,0)),"كود غير موجود"))</f>
      </c>
      <c r="E300" s="11"/>
      <c r="F300" s="15"/>
      <c r="G300" s="15"/>
      <c r="H300" s="16">
        <f>IF(A300="","",ROUND(SUMIF($A$5:$A$504,A300,$F$5:$F$504)-SUMIF($A$5:$A$504,A300,$G$5:$G$504),2))</f>
      </c>
    </row>
    <row r="301" spans="1:8" x14ac:dyDescent="0.25">
      <c r="A301" s="10"/>
      <c r="B301" s="13"/>
      <c r="C301" s="10"/>
      <c r="D301" s="14">
        <f>IF(C301="","",IFERROR(INDEX('شجرة الحسابات'!$B$5:$B$64,MATCH(C301,'شجرة الحسابات'!$A$5:$A$64,0)),"كود غير موجود"))</f>
      </c>
      <c r="E301" s="11"/>
      <c r="F301" s="15"/>
      <c r="G301" s="15"/>
      <c r="H301" s="16">
        <f>IF(A301="","",ROUND(SUMIF($A$5:$A$504,A301,$F$5:$F$504)-SUMIF($A$5:$A$504,A301,$G$5:$G$504),2))</f>
      </c>
    </row>
    <row r="302" spans="1:8" x14ac:dyDescent="0.25">
      <c r="A302" s="10"/>
      <c r="B302" s="13"/>
      <c r="C302" s="10"/>
      <c r="D302" s="14">
        <f>IF(C302="","",IFERROR(INDEX('شجرة الحسابات'!$B$5:$B$64,MATCH(C302,'شجرة الحسابات'!$A$5:$A$64,0)),"كود غير موجود"))</f>
      </c>
      <c r="E302" s="11"/>
      <c r="F302" s="15"/>
      <c r="G302" s="15"/>
      <c r="H302" s="16">
        <f>IF(A302="","",ROUND(SUMIF($A$5:$A$504,A302,$F$5:$F$504)-SUMIF($A$5:$A$504,A302,$G$5:$G$504),2))</f>
      </c>
    </row>
    <row r="303" spans="1:8" x14ac:dyDescent="0.25">
      <c r="A303" s="10"/>
      <c r="B303" s="13"/>
      <c r="C303" s="10"/>
      <c r="D303" s="14">
        <f>IF(C303="","",IFERROR(INDEX('شجرة الحسابات'!$B$5:$B$64,MATCH(C303,'شجرة الحسابات'!$A$5:$A$64,0)),"كود غير موجود"))</f>
      </c>
      <c r="E303" s="11"/>
      <c r="F303" s="15"/>
      <c r="G303" s="15"/>
      <c r="H303" s="16">
        <f>IF(A303="","",ROUND(SUMIF($A$5:$A$504,A303,$F$5:$F$504)-SUMIF($A$5:$A$504,A303,$G$5:$G$504),2))</f>
      </c>
    </row>
    <row r="304" spans="1:8" x14ac:dyDescent="0.25">
      <c r="A304" s="10"/>
      <c r="B304" s="13"/>
      <c r="C304" s="10"/>
      <c r="D304" s="14">
        <f>IF(C304="","",IFERROR(INDEX('شجرة الحسابات'!$B$5:$B$64,MATCH(C304,'شجرة الحسابات'!$A$5:$A$64,0)),"كود غير موجود"))</f>
      </c>
      <c r="E304" s="11"/>
      <c r="F304" s="15"/>
      <c r="G304" s="15"/>
      <c r="H304" s="16">
        <f>IF(A304="","",ROUND(SUMIF($A$5:$A$504,A304,$F$5:$F$504)-SUMIF($A$5:$A$504,A304,$G$5:$G$504),2))</f>
      </c>
    </row>
    <row r="305" spans="1:8" x14ac:dyDescent="0.25">
      <c r="A305" s="10"/>
      <c r="B305" s="13"/>
      <c r="C305" s="10"/>
      <c r="D305" s="14">
        <f>IF(C305="","",IFERROR(INDEX('شجرة الحسابات'!$B$5:$B$64,MATCH(C305,'شجرة الحسابات'!$A$5:$A$64,0)),"كود غير موجود"))</f>
      </c>
      <c r="E305" s="11"/>
      <c r="F305" s="15"/>
      <c r="G305" s="15"/>
      <c r="H305" s="16">
        <f>IF(A305="","",ROUND(SUMIF($A$5:$A$504,A305,$F$5:$F$504)-SUMIF($A$5:$A$504,A305,$G$5:$G$504),2))</f>
      </c>
    </row>
    <row r="306" spans="1:8" x14ac:dyDescent="0.25">
      <c r="A306" s="10"/>
      <c r="B306" s="13"/>
      <c r="C306" s="10"/>
      <c r="D306" s="14">
        <f>IF(C306="","",IFERROR(INDEX('شجرة الحسابات'!$B$5:$B$64,MATCH(C306,'شجرة الحسابات'!$A$5:$A$64,0)),"كود غير موجود"))</f>
      </c>
      <c r="E306" s="11"/>
      <c r="F306" s="15"/>
      <c r="G306" s="15"/>
      <c r="H306" s="16">
        <f>IF(A306="","",ROUND(SUMIF($A$5:$A$504,A306,$F$5:$F$504)-SUMIF($A$5:$A$504,A306,$G$5:$G$504),2))</f>
      </c>
    </row>
    <row r="307" spans="1:8" x14ac:dyDescent="0.25">
      <c r="A307" s="10"/>
      <c r="B307" s="13"/>
      <c r="C307" s="10"/>
      <c r="D307" s="14">
        <f>IF(C307="","",IFERROR(INDEX('شجرة الحسابات'!$B$5:$B$64,MATCH(C307,'شجرة الحسابات'!$A$5:$A$64,0)),"كود غير موجود"))</f>
      </c>
      <c r="E307" s="11"/>
      <c r="F307" s="15"/>
      <c r="G307" s="15"/>
      <c r="H307" s="16">
        <f>IF(A307="","",ROUND(SUMIF($A$5:$A$504,A307,$F$5:$F$504)-SUMIF($A$5:$A$504,A307,$G$5:$G$504),2))</f>
      </c>
    </row>
    <row r="308" spans="1:8" x14ac:dyDescent="0.25">
      <c r="A308" s="10"/>
      <c r="B308" s="13"/>
      <c r="C308" s="10"/>
      <c r="D308" s="14">
        <f>IF(C308="","",IFERROR(INDEX('شجرة الحسابات'!$B$5:$B$64,MATCH(C308,'شجرة الحسابات'!$A$5:$A$64,0)),"كود غير موجود"))</f>
      </c>
      <c r="E308" s="11"/>
      <c r="F308" s="15"/>
      <c r="G308" s="15"/>
      <c r="H308" s="16">
        <f>IF(A308="","",ROUND(SUMIF($A$5:$A$504,A308,$F$5:$F$504)-SUMIF($A$5:$A$504,A308,$G$5:$G$504),2))</f>
      </c>
    </row>
    <row r="309" spans="1:8" x14ac:dyDescent="0.25">
      <c r="A309" s="10"/>
      <c r="B309" s="13"/>
      <c r="C309" s="10"/>
      <c r="D309" s="14">
        <f>IF(C309="","",IFERROR(INDEX('شجرة الحسابات'!$B$5:$B$64,MATCH(C309,'شجرة الحسابات'!$A$5:$A$64,0)),"كود غير موجود"))</f>
      </c>
      <c r="E309" s="11"/>
      <c r="F309" s="15"/>
      <c r="G309" s="15"/>
      <c r="H309" s="16">
        <f>IF(A309="","",ROUND(SUMIF($A$5:$A$504,A309,$F$5:$F$504)-SUMIF($A$5:$A$504,A309,$G$5:$G$504),2))</f>
      </c>
    </row>
    <row r="310" spans="1:8" x14ac:dyDescent="0.25">
      <c r="A310" s="10"/>
      <c r="B310" s="13"/>
      <c r="C310" s="10"/>
      <c r="D310" s="14">
        <f>IF(C310="","",IFERROR(INDEX('شجرة الحسابات'!$B$5:$B$64,MATCH(C310,'شجرة الحسابات'!$A$5:$A$64,0)),"كود غير موجود"))</f>
      </c>
      <c r="E310" s="11"/>
      <c r="F310" s="15"/>
      <c r="G310" s="15"/>
      <c r="H310" s="16">
        <f>IF(A310="","",ROUND(SUMIF($A$5:$A$504,A310,$F$5:$F$504)-SUMIF($A$5:$A$504,A310,$G$5:$G$504),2))</f>
      </c>
    </row>
    <row r="311" spans="1:8" x14ac:dyDescent="0.25">
      <c r="A311" s="10"/>
      <c r="B311" s="13"/>
      <c r="C311" s="10"/>
      <c r="D311" s="14">
        <f>IF(C311="","",IFERROR(INDEX('شجرة الحسابات'!$B$5:$B$64,MATCH(C311,'شجرة الحسابات'!$A$5:$A$64,0)),"كود غير موجود"))</f>
      </c>
      <c r="E311" s="11"/>
      <c r="F311" s="15"/>
      <c r="G311" s="15"/>
      <c r="H311" s="16">
        <f>IF(A311="","",ROUND(SUMIF($A$5:$A$504,A311,$F$5:$F$504)-SUMIF($A$5:$A$504,A311,$G$5:$G$504),2))</f>
      </c>
    </row>
    <row r="312" spans="1:8" x14ac:dyDescent="0.25">
      <c r="A312" s="10"/>
      <c r="B312" s="13"/>
      <c r="C312" s="10"/>
      <c r="D312" s="14">
        <f>IF(C312="","",IFERROR(INDEX('شجرة الحسابات'!$B$5:$B$64,MATCH(C312,'شجرة الحسابات'!$A$5:$A$64,0)),"كود غير موجود"))</f>
      </c>
      <c r="E312" s="11"/>
      <c r="F312" s="15"/>
      <c r="G312" s="15"/>
      <c r="H312" s="16">
        <f>IF(A312="","",ROUND(SUMIF($A$5:$A$504,A312,$F$5:$F$504)-SUMIF($A$5:$A$504,A312,$G$5:$G$504),2))</f>
      </c>
    </row>
    <row r="313" spans="1:8" x14ac:dyDescent="0.25">
      <c r="A313" s="10"/>
      <c r="B313" s="13"/>
      <c r="C313" s="10"/>
      <c r="D313" s="14">
        <f>IF(C313="","",IFERROR(INDEX('شجرة الحسابات'!$B$5:$B$64,MATCH(C313,'شجرة الحسابات'!$A$5:$A$64,0)),"كود غير موجود"))</f>
      </c>
      <c r="E313" s="11"/>
      <c r="F313" s="15"/>
      <c r="G313" s="15"/>
      <c r="H313" s="16">
        <f>IF(A313="","",ROUND(SUMIF($A$5:$A$504,A313,$F$5:$F$504)-SUMIF($A$5:$A$504,A313,$G$5:$G$504),2))</f>
      </c>
    </row>
    <row r="314" spans="1:8" x14ac:dyDescent="0.25">
      <c r="A314" s="10"/>
      <c r="B314" s="13"/>
      <c r="C314" s="10"/>
      <c r="D314" s="14">
        <f>IF(C314="","",IFERROR(INDEX('شجرة الحسابات'!$B$5:$B$64,MATCH(C314,'شجرة الحسابات'!$A$5:$A$64,0)),"كود غير موجود"))</f>
      </c>
      <c r="E314" s="11"/>
      <c r="F314" s="15"/>
      <c r="G314" s="15"/>
      <c r="H314" s="16">
        <f>IF(A314="","",ROUND(SUMIF($A$5:$A$504,A314,$F$5:$F$504)-SUMIF($A$5:$A$504,A314,$G$5:$G$504),2))</f>
      </c>
    </row>
    <row r="315" spans="1:8" x14ac:dyDescent="0.25">
      <c r="A315" s="10"/>
      <c r="B315" s="13"/>
      <c r="C315" s="10"/>
      <c r="D315" s="14">
        <f>IF(C315="","",IFERROR(INDEX('شجرة الحسابات'!$B$5:$B$64,MATCH(C315,'شجرة الحسابات'!$A$5:$A$64,0)),"كود غير موجود"))</f>
      </c>
      <c r="E315" s="11"/>
      <c r="F315" s="15"/>
      <c r="G315" s="15"/>
      <c r="H315" s="16">
        <f>IF(A315="","",ROUND(SUMIF($A$5:$A$504,A315,$F$5:$F$504)-SUMIF($A$5:$A$504,A315,$G$5:$G$504),2))</f>
      </c>
    </row>
    <row r="316" spans="1:8" x14ac:dyDescent="0.25">
      <c r="A316" s="10"/>
      <c r="B316" s="13"/>
      <c r="C316" s="10"/>
      <c r="D316" s="14">
        <f>IF(C316="","",IFERROR(INDEX('شجرة الحسابات'!$B$5:$B$64,MATCH(C316,'شجرة الحسابات'!$A$5:$A$64,0)),"كود غير موجود"))</f>
      </c>
      <c r="E316" s="11"/>
      <c r="F316" s="15"/>
      <c r="G316" s="15"/>
      <c r="H316" s="16">
        <f>IF(A316="","",ROUND(SUMIF($A$5:$A$504,A316,$F$5:$F$504)-SUMIF($A$5:$A$504,A316,$G$5:$G$504),2))</f>
      </c>
    </row>
    <row r="317" spans="1:8" x14ac:dyDescent="0.25">
      <c r="A317" s="10"/>
      <c r="B317" s="13"/>
      <c r="C317" s="10"/>
      <c r="D317" s="14">
        <f>IF(C317="","",IFERROR(INDEX('شجرة الحسابات'!$B$5:$B$64,MATCH(C317,'شجرة الحسابات'!$A$5:$A$64,0)),"كود غير موجود"))</f>
      </c>
      <c r="E317" s="11"/>
      <c r="F317" s="15"/>
      <c r="G317" s="15"/>
      <c r="H317" s="16">
        <f>IF(A317="","",ROUND(SUMIF($A$5:$A$504,A317,$F$5:$F$504)-SUMIF($A$5:$A$504,A317,$G$5:$G$504),2))</f>
      </c>
    </row>
    <row r="318" spans="1:8" x14ac:dyDescent="0.25">
      <c r="A318" s="10"/>
      <c r="B318" s="13"/>
      <c r="C318" s="10"/>
      <c r="D318" s="14">
        <f>IF(C318="","",IFERROR(INDEX('شجرة الحسابات'!$B$5:$B$64,MATCH(C318,'شجرة الحسابات'!$A$5:$A$64,0)),"كود غير موجود"))</f>
      </c>
      <c r="E318" s="11"/>
      <c r="F318" s="15"/>
      <c r="G318" s="15"/>
      <c r="H318" s="16">
        <f>IF(A318="","",ROUND(SUMIF($A$5:$A$504,A318,$F$5:$F$504)-SUMIF($A$5:$A$504,A318,$G$5:$G$504),2))</f>
      </c>
    </row>
    <row r="319" spans="1:8" x14ac:dyDescent="0.25">
      <c r="A319" s="10"/>
      <c r="B319" s="13"/>
      <c r="C319" s="10"/>
      <c r="D319" s="14">
        <f>IF(C319="","",IFERROR(INDEX('شجرة الحسابات'!$B$5:$B$64,MATCH(C319,'شجرة الحسابات'!$A$5:$A$64,0)),"كود غير موجود"))</f>
      </c>
      <c r="E319" s="11"/>
      <c r="F319" s="15"/>
      <c r="G319" s="15"/>
      <c r="H319" s="16">
        <f>IF(A319="","",ROUND(SUMIF($A$5:$A$504,A319,$F$5:$F$504)-SUMIF($A$5:$A$504,A319,$G$5:$G$504),2))</f>
      </c>
    </row>
    <row r="320" spans="1:8" x14ac:dyDescent="0.25">
      <c r="A320" s="10"/>
      <c r="B320" s="13"/>
      <c r="C320" s="10"/>
      <c r="D320" s="14">
        <f>IF(C320="","",IFERROR(INDEX('شجرة الحسابات'!$B$5:$B$64,MATCH(C320,'شجرة الحسابات'!$A$5:$A$64,0)),"كود غير موجود"))</f>
      </c>
      <c r="E320" s="11"/>
      <c r="F320" s="15"/>
      <c r="G320" s="15"/>
      <c r="H320" s="16">
        <f>IF(A320="","",ROUND(SUMIF($A$5:$A$504,A320,$F$5:$F$504)-SUMIF($A$5:$A$504,A320,$G$5:$G$504),2))</f>
      </c>
    </row>
    <row r="321" spans="1:8" x14ac:dyDescent="0.25">
      <c r="A321" s="10"/>
      <c r="B321" s="13"/>
      <c r="C321" s="10"/>
      <c r="D321" s="14">
        <f>IF(C321="","",IFERROR(INDEX('شجرة الحسابات'!$B$5:$B$64,MATCH(C321,'شجرة الحسابات'!$A$5:$A$64,0)),"كود غير موجود"))</f>
      </c>
      <c r="E321" s="11"/>
      <c r="F321" s="15"/>
      <c r="G321" s="15"/>
      <c r="H321" s="16">
        <f>IF(A321="","",ROUND(SUMIF($A$5:$A$504,A321,$F$5:$F$504)-SUMIF($A$5:$A$504,A321,$G$5:$G$504),2))</f>
      </c>
    </row>
    <row r="322" spans="1:8" x14ac:dyDescent="0.25">
      <c r="A322" s="10"/>
      <c r="B322" s="13"/>
      <c r="C322" s="10"/>
      <c r="D322" s="14">
        <f>IF(C322="","",IFERROR(INDEX('شجرة الحسابات'!$B$5:$B$64,MATCH(C322,'شجرة الحسابات'!$A$5:$A$64,0)),"كود غير موجود"))</f>
      </c>
      <c r="E322" s="11"/>
      <c r="F322" s="15"/>
      <c r="G322" s="15"/>
      <c r="H322" s="16">
        <f>IF(A322="","",ROUND(SUMIF($A$5:$A$504,A322,$F$5:$F$504)-SUMIF($A$5:$A$504,A322,$G$5:$G$504),2))</f>
      </c>
    </row>
    <row r="323" spans="1:8" x14ac:dyDescent="0.25">
      <c r="A323" s="10"/>
      <c r="B323" s="13"/>
      <c r="C323" s="10"/>
      <c r="D323" s="14">
        <f>IF(C323="","",IFERROR(INDEX('شجرة الحسابات'!$B$5:$B$64,MATCH(C323,'شجرة الحسابات'!$A$5:$A$64,0)),"كود غير موجود"))</f>
      </c>
      <c r="E323" s="11"/>
      <c r="F323" s="15"/>
      <c r="G323" s="15"/>
      <c r="H323" s="16">
        <f>IF(A323="","",ROUND(SUMIF($A$5:$A$504,A323,$F$5:$F$504)-SUMIF($A$5:$A$504,A323,$G$5:$G$504),2))</f>
      </c>
    </row>
    <row r="324" spans="1:8" x14ac:dyDescent="0.25">
      <c r="A324" s="10"/>
      <c r="B324" s="13"/>
      <c r="C324" s="10"/>
      <c r="D324" s="14">
        <f>IF(C324="","",IFERROR(INDEX('شجرة الحسابات'!$B$5:$B$64,MATCH(C324,'شجرة الحسابات'!$A$5:$A$64,0)),"كود غير موجود"))</f>
      </c>
      <c r="E324" s="11"/>
      <c r="F324" s="15"/>
      <c r="G324" s="15"/>
      <c r="H324" s="16">
        <f>IF(A324="","",ROUND(SUMIF($A$5:$A$504,A324,$F$5:$F$504)-SUMIF($A$5:$A$504,A324,$G$5:$G$504),2))</f>
      </c>
    </row>
    <row r="325" spans="1:8" x14ac:dyDescent="0.25">
      <c r="A325" s="10"/>
      <c r="B325" s="13"/>
      <c r="C325" s="10"/>
      <c r="D325" s="14">
        <f>IF(C325="","",IFERROR(INDEX('شجرة الحسابات'!$B$5:$B$64,MATCH(C325,'شجرة الحسابات'!$A$5:$A$64,0)),"كود غير موجود"))</f>
      </c>
      <c r="E325" s="11"/>
      <c r="F325" s="15"/>
      <c r="G325" s="15"/>
      <c r="H325" s="16">
        <f>IF(A325="","",ROUND(SUMIF($A$5:$A$504,A325,$F$5:$F$504)-SUMIF($A$5:$A$504,A325,$G$5:$G$504),2))</f>
      </c>
    </row>
    <row r="326" spans="1:8" x14ac:dyDescent="0.25">
      <c r="A326" s="10"/>
      <c r="B326" s="13"/>
      <c r="C326" s="10"/>
      <c r="D326" s="14">
        <f>IF(C326="","",IFERROR(INDEX('شجرة الحسابات'!$B$5:$B$64,MATCH(C326,'شجرة الحسابات'!$A$5:$A$64,0)),"كود غير موجود"))</f>
      </c>
      <c r="E326" s="11"/>
      <c r="F326" s="15"/>
      <c r="G326" s="15"/>
      <c r="H326" s="16">
        <f>IF(A326="","",ROUND(SUMIF($A$5:$A$504,A326,$F$5:$F$504)-SUMIF($A$5:$A$504,A326,$G$5:$G$504),2))</f>
      </c>
    </row>
    <row r="327" spans="1:8" x14ac:dyDescent="0.25">
      <c r="A327" s="10"/>
      <c r="B327" s="13"/>
      <c r="C327" s="10"/>
      <c r="D327" s="14">
        <f>IF(C327="","",IFERROR(INDEX('شجرة الحسابات'!$B$5:$B$64,MATCH(C327,'شجرة الحسابات'!$A$5:$A$64,0)),"كود غير موجود"))</f>
      </c>
      <c r="E327" s="11"/>
      <c r="F327" s="15"/>
      <c r="G327" s="15"/>
      <c r="H327" s="16">
        <f>IF(A327="","",ROUND(SUMIF($A$5:$A$504,A327,$F$5:$F$504)-SUMIF($A$5:$A$504,A327,$G$5:$G$504),2))</f>
      </c>
    </row>
    <row r="328" spans="1:8" x14ac:dyDescent="0.25">
      <c r="A328" s="10"/>
      <c r="B328" s="13"/>
      <c r="C328" s="10"/>
      <c r="D328" s="14">
        <f>IF(C328="","",IFERROR(INDEX('شجرة الحسابات'!$B$5:$B$64,MATCH(C328,'شجرة الحسابات'!$A$5:$A$64,0)),"كود غير موجود"))</f>
      </c>
      <c r="E328" s="11"/>
      <c r="F328" s="15"/>
      <c r="G328" s="15"/>
      <c r="H328" s="16">
        <f>IF(A328="","",ROUND(SUMIF($A$5:$A$504,A328,$F$5:$F$504)-SUMIF($A$5:$A$504,A328,$G$5:$G$504),2))</f>
      </c>
    </row>
    <row r="329" spans="1:8" x14ac:dyDescent="0.25">
      <c r="A329" s="10"/>
      <c r="B329" s="13"/>
      <c r="C329" s="10"/>
      <c r="D329" s="14">
        <f>IF(C329="","",IFERROR(INDEX('شجرة الحسابات'!$B$5:$B$64,MATCH(C329,'شجرة الحسابات'!$A$5:$A$64,0)),"كود غير موجود"))</f>
      </c>
      <c r="E329" s="11"/>
      <c r="F329" s="15"/>
      <c r="G329" s="15"/>
      <c r="H329" s="16">
        <f>IF(A329="","",ROUND(SUMIF($A$5:$A$504,A329,$F$5:$F$504)-SUMIF($A$5:$A$504,A329,$G$5:$G$504),2))</f>
      </c>
    </row>
    <row r="330" spans="1:8" x14ac:dyDescent="0.25">
      <c r="A330" s="10"/>
      <c r="B330" s="13"/>
      <c r="C330" s="10"/>
      <c r="D330" s="14">
        <f>IF(C330="","",IFERROR(INDEX('شجرة الحسابات'!$B$5:$B$64,MATCH(C330,'شجرة الحسابات'!$A$5:$A$64,0)),"كود غير موجود"))</f>
      </c>
      <c r="E330" s="11"/>
      <c r="F330" s="15"/>
      <c r="G330" s="15"/>
      <c r="H330" s="16">
        <f>IF(A330="","",ROUND(SUMIF($A$5:$A$504,A330,$F$5:$F$504)-SUMIF($A$5:$A$504,A330,$G$5:$G$504),2))</f>
      </c>
    </row>
    <row r="331" spans="1:8" x14ac:dyDescent="0.25">
      <c r="A331" s="10"/>
      <c r="B331" s="13"/>
      <c r="C331" s="10"/>
      <c r="D331" s="14">
        <f>IF(C331="","",IFERROR(INDEX('شجرة الحسابات'!$B$5:$B$64,MATCH(C331,'شجرة الحسابات'!$A$5:$A$64,0)),"كود غير موجود"))</f>
      </c>
      <c r="E331" s="11"/>
      <c r="F331" s="15"/>
      <c r="G331" s="15"/>
      <c r="H331" s="16">
        <f>IF(A331="","",ROUND(SUMIF($A$5:$A$504,A331,$F$5:$F$504)-SUMIF($A$5:$A$504,A331,$G$5:$G$504),2))</f>
      </c>
    </row>
    <row r="332" spans="1:8" x14ac:dyDescent="0.25">
      <c r="A332" s="10"/>
      <c r="B332" s="13"/>
      <c r="C332" s="10"/>
      <c r="D332" s="14">
        <f>IF(C332="","",IFERROR(INDEX('شجرة الحسابات'!$B$5:$B$64,MATCH(C332,'شجرة الحسابات'!$A$5:$A$64,0)),"كود غير موجود"))</f>
      </c>
      <c r="E332" s="11"/>
      <c r="F332" s="15"/>
      <c r="G332" s="15"/>
      <c r="H332" s="16">
        <f>IF(A332="","",ROUND(SUMIF($A$5:$A$504,A332,$F$5:$F$504)-SUMIF($A$5:$A$504,A332,$G$5:$G$504),2))</f>
      </c>
    </row>
    <row r="333" spans="1:8" x14ac:dyDescent="0.25">
      <c r="A333" s="10"/>
      <c r="B333" s="13"/>
      <c r="C333" s="10"/>
      <c r="D333" s="14">
        <f>IF(C333="","",IFERROR(INDEX('شجرة الحسابات'!$B$5:$B$64,MATCH(C333,'شجرة الحسابات'!$A$5:$A$64,0)),"كود غير موجود"))</f>
      </c>
      <c r="E333" s="11"/>
      <c r="F333" s="15"/>
      <c r="G333" s="15"/>
      <c r="H333" s="16">
        <f>IF(A333="","",ROUND(SUMIF($A$5:$A$504,A333,$F$5:$F$504)-SUMIF($A$5:$A$504,A333,$G$5:$G$504),2))</f>
      </c>
    </row>
    <row r="334" spans="1:8" x14ac:dyDescent="0.25">
      <c r="A334" s="10"/>
      <c r="B334" s="13"/>
      <c r="C334" s="10"/>
      <c r="D334" s="14">
        <f>IF(C334="","",IFERROR(INDEX('شجرة الحسابات'!$B$5:$B$64,MATCH(C334,'شجرة الحسابات'!$A$5:$A$64,0)),"كود غير موجود"))</f>
      </c>
      <c r="E334" s="11"/>
      <c r="F334" s="15"/>
      <c r="G334" s="15"/>
      <c r="H334" s="16">
        <f>IF(A334="","",ROUND(SUMIF($A$5:$A$504,A334,$F$5:$F$504)-SUMIF($A$5:$A$504,A334,$G$5:$G$504),2))</f>
      </c>
    </row>
    <row r="335" spans="1:8" x14ac:dyDescent="0.25">
      <c r="A335" s="10"/>
      <c r="B335" s="13"/>
      <c r="C335" s="10"/>
      <c r="D335" s="14">
        <f>IF(C335="","",IFERROR(INDEX('شجرة الحسابات'!$B$5:$B$64,MATCH(C335,'شجرة الحسابات'!$A$5:$A$64,0)),"كود غير موجود"))</f>
      </c>
      <c r="E335" s="11"/>
      <c r="F335" s="15"/>
      <c r="G335" s="15"/>
      <c r="H335" s="16">
        <f>IF(A335="","",ROUND(SUMIF($A$5:$A$504,A335,$F$5:$F$504)-SUMIF($A$5:$A$504,A335,$G$5:$G$504),2))</f>
      </c>
    </row>
    <row r="336" spans="1:8" x14ac:dyDescent="0.25">
      <c r="A336" s="10"/>
      <c r="B336" s="13"/>
      <c r="C336" s="10"/>
      <c r="D336" s="14">
        <f>IF(C336="","",IFERROR(INDEX('شجرة الحسابات'!$B$5:$B$64,MATCH(C336,'شجرة الحسابات'!$A$5:$A$64,0)),"كود غير موجود"))</f>
      </c>
      <c r="E336" s="11"/>
      <c r="F336" s="15"/>
      <c r="G336" s="15"/>
      <c r="H336" s="16">
        <f>IF(A336="","",ROUND(SUMIF($A$5:$A$504,A336,$F$5:$F$504)-SUMIF($A$5:$A$504,A336,$G$5:$G$504),2))</f>
      </c>
    </row>
    <row r="337" spans="1:8" x14ac:dyDescent="0.25">
      <c r="A337" s="10"/>
      <c r="B337" s="13"/>
      <c r="C337" s="10"/>
      <c r="D337" s="14">
        <f>IF(C337="","",IFERROR(INDEX('شجرة الحسابات'!$B$5:$B$64,MATCH(C337,'شجرة الحسابات'!$A$5:$A$64,0)),"كود غير موجود"))</f>
      </c>
      <c r="E337" s="11"/>
      <c r="F337" s="15"/>
      <c r="G337" s="15"/>
      <c r="H337" s="16">
        <f>IF(A337="","",ROUND(SUMIF($A$5:$A$504,A337,$F$5:$F$504)-SUMIF($A$5:$A$504,A337,$G$5:$G$504),2))</f>
      </c>
    </row>
    <row r="338" spans="1:8" x14ac:dyDescent="0.25">
      <c r="A338" s="10"/>
      <c r="B338" s="13"/>
      <c r="C338" s="10"/>
      <c r="D338" s="14">
        <f>IF(C338="","",IFERROR(INDEX('شجرة الحسابات'!$B$5:$B$64,MATCH(C338,'شجرة الحسابات'!$A$5:$A$64,0)),"كود غير موجود"))</f>
      </c>
      <c r="E338" s="11"/>
      <c r="F338" s="15"/>
      <c r="G338" s="15"/>
      <c r="H338" s="16">
        <f>IF(A338="","",ROUND(SUMIF($A$5:$A$504,A338,$F$5:$F$504)-SUMIF($A$5:$A$504,A338,$G$5:$G$504),2))</f>
      </c>
    </row>
    <row r="339" spans="1:8" x14ac:dyDescent="0.25">
      <c r="A339" s="10"/>
      <c r="B339" s="13"/>
      <c r="C339" s="10"/>
      <c r="D339" s="14">
        <f>IF(C339="","",IFERROR(INDEX('شجرة الحسابات'!$B$5:$B$64,MATCH(C339,'شجرة الحسابات'!$A$5:$A$64,0)),"كود غير موجود"))</f>
      </c>
      <c r="E339" s="11"/>
      <c r="F339" s="15"/>
      <c r="G339" s="15"/>
      <c r="H339" s="16">
        <f>IF(A339="","",ROUND(SUMIF($A$5:$A$504,A339,$F$5:$F$504)-SUMIF($A$5:$A$504,A339,$G$5:$G$504),2))</f>
      </c>
    </row>
    <row r="340" spans="1:8" x14ac:dyDescent="0.25">
      <c r="A340" s="10"/>
      <c r="B340" s="13"/>
      <c r="C340" s="10"/>
      <c r="D340" s="14">
        <f>IF(C340="","",IFERROR(INDEX('شجرة الحسابات'!$B$5:$B$64,MATCH(C340,'شجرة الحسابات'!$A$5:$A$64,0)),"كود غير موجود"))</f>
      </c>
      <c r="E340" s="11"/>
      <c r="F340" s="15"/>
      <c r="G340" s="15"/>
      <c r="H340" s="16">
        <f>IF(A340="","",ROUND(SUMIF($A$5:$A$504,A340,$F$5:$F$504)-SUMIF($A$5:$A$504,A340,$G$5:$G$504),2))</f>
      </c>
    </row>
    <row r="341" spans="1:8" x14ac:dyDescent="0.25">
      <c r="A341" s="10"/>
      <c r="B341" s="13"/>
      <c r="C341" s="10"/>
      <c r="D341" s="14">
        <f>IF(C341="","",IFERROR(INDEX('شجرة الحسابات'!$B$5:$B$64,MATCH(C341,'شجرة الحسابات'!$A$5:$A$64,0)),"كود غير موجود"))</f>
      </c>
      <c r="E341" s="11"/>
      <c r="F341" s="15"/>
      <c r="G341" s="15"/>
      <c r="H341" s="16">
        <f>IF(A341="","",ROUND(SUMIF($A$5:$A$504,A341,$F$5:$F$504)-SUMIF($A$5:$A$504,A341,$G$5:$G$504),2))</f>
      </c>
    </row>
    <row r="342" spans="1:8" x14ac:dyDescent="0.25">
      <c r="A342" s="10"/>
      <c r="B342" s="13"/>
      <c r="C342" s="10"/>
      <c r="D342" s="14">
        <f>IF(C342="","",IFERROR(INDEX('شجرة الحسابات'!$B$5:$B$64,MATCH(C342,'شجرة الحسابات'!$A$5:$A$64,0)),"كود غير موجود"))</f>
      </c>
      <c r="E342" s="11"/>
      <c r="F342" s="15"/>
      <c r="G342" s="15"/>
      <c r="H342" s="16">
        <f>IF(A342="","",ROUND(SUMIF($A$5:$A$504,A342,$F$5:$F$504)-SUMIF($A$5:$A$504,A342,$G$5:$G$504),2))</f>
      </c>
    </row>
    <row r="343" spans="1:8" x14ac:dyDescent="0.25">
      <c r="A343" s="10"/>
      <c r="B343" s="13"/>
      <c r="C343" s="10"/>
      <c r="D343" s="14">
        <f>IF(C343="","",IFERROR(INDEX('شجرة الحسابات'!$B$5:$B$64,MATCH(C343,'شجرة الحسابات'!$A$5:$A$64,0)),"كود غير موجود"))</f>
      </c>
      <c r="E343" s="11"/>
      <c r="F343" s="15"/>
      <c r="G343" s="15"/>
      <c r="H343" s="16">
        <f>IF(A343="","",ROUND(SUMIF($A$5:$A$504,A343,$F$5:$F$504)-SUMIF($A$5:$A$504,A343,$G$5:$G$504),2))</f>
      </c>
    </row>
    <row r="344" spans="1:8" x14ac:dyDescent="0.25">
      <c r="A344" s="10"/>
      <c r="B344" s="13"/>
      <c r="C344" s="10"/>
      <c r="D344" s="14">
        <f>IF(C344="","",IFERROR(INDEX('شجرة الحسابات'!$B$5:$B$64,MATCH(C344,'شجرة الحسابات'!$A$5:$A$64,0)),"كود غير موجود"))</f>
      </c>
      <c r="E344" s="11"/>
      <c r="F344" s="15"/>
      <c r="G344" s="15"/>
      <c r="H344" s="16">
        <f>IF(A344="","",ROUND(SUMIF($A$5:$A$504,A344,$F$5:$F$504)-SUMIF($A$5:$A$504,A344,$G$5:$G$504),2))</f>
      </c>
    </row>
    <row r="345" spans="1:8" x14ac:dyDescent="0.25">
      <c r="A345" s="10"/>
      <c r="B345" s="13"/>
      <c r="C345" s="10"/>
      <c r="D345" s="14">
        <f>IF(C345="","",IFERROR(INDEX('شجرة الحسابات'!$B$5:$B$64,MATCH(C345,'شجرة الحسابات'!$A$5:$A$64,0)),"كود غير موجود"))</f>
      </c>
      <c r="E345" s="11"/>
      <c r="F345" s="15"/>
      <c r="G345" s="15"/>
      <c r="H345" s="16">
        <f>IF(A345="","",ROUND(SUMIF($A$5:$A$504,A345,$F$5:$F$504)-SUMIF($A$5:$A$504,A345,$G$5:$G$504),2))</f>
      </c>
    </row>
    <row r="346" spans="1:8" x14ac:dyDescent="0.25">
      <c r="A346" s="10"/>
      <c r="B346" s="13"/>
      <c r="C346" s="10"/>
      <c r="D346" s="14">
        <f>IF(C346="","",IFERROR(INDEX('شجرة الحسابات'!$B$5:$B$64,MATCH(C346,'شجرة الحسابات'!$A$5:$A$64,0)),"كود غير موجود"))</f>
      </c>
      <c r="E346" s="11"/>
      <c r="F346" s="15"/>
      <c r="G346" s="15"/>
      <c r="H346" s="16">
        <f>IF(A346="","",ROUND(SUMIF($A$5:$A$504,A346,$F$5:$F$504)-SUMIF($A$5:$A$504,A346,$G$5:$G$504),2))</f>
      </c>
    </row>
    <row r="347" spans="1:8" x14ac:dyDescent="0.25">
      <c r="A347" s="10"/>
      <c r="B347" s="13"/>
      <c r="C347" s="10"/>
      <c r="D347" s="14">
        <f>IF(C347="","",IFERROR(INDEX('شجرة الحسابات'!$B$5:$B$64,MATCH(C347,'شجرة الحسابات'!$A$5:$A$64,0)),"كود غير موجود"))</f>
      </c>
      <c r="E347" s="11"/>
      <c r="F347" s="15"/>
      <c r="G347" s="15"/>
      <c r="H347" s="16">
        <f>IF(A347="","",ROUND(SUMIF($A$5:$A$504,A347,$F$5:$F$504)-SUMIF($A$5:$A$504,A347,$G$5:$G$504),2))</f>
      </c>
    </row>
    <row r="348" spans="1:8" x14ac:dyDescent="0.25">
      <c r="A348" s="10"/>
      <c r="B348" s="13"/>
      <c r="C348" s="10"/>
      <c r="D348" s="14">
        <f>IF(C348="","",IFERROR(INDEX('شجرة الحسابات'!$B$5:$B$64,MATCH(C348,'شجرة الحسابات'!$A$5:$A$64,0)),"كود غير موجود"))</f>
      </c>
      <c r="E348" s="11"/>
      <c r="F348" s="15"/>
      <c r="G348" s="15"/>
      <c r="H348" s="16">
        <f>IF(A348="","",ROUND(SUMIF($A$5:$A$504,A348,$F$5:$F$504)-SUMIF($A$5:$A$504,A348,$G$5:$G$504),2))</f>
      </c>
    </row>
    <row r="349" spans="1:8" x14ac:dyDescent="0.25">
      <c r="A349" s="10"/>
      <c r="B349" s="13"/>
      <c r="C349" s="10"/>
      <c r="D349" s="14">
        <f>IF(C349="","",IFERROR(INDEX('شجرة الحسابات'!$B$5:$B$64,MATCH(C349,'شجرة الحسابات'!$A$5:$A$64,0)),"كود غير موجود"))</f>
      </c>
      <c r="E349" s="11"/>
      <c r="F349" s="15"/>
      <c r="G349" s="15"/>
      <c r="H349" s="16">
        <f>IF(A349="","",ROUND(SUMIF($A$5:$A$504,A349,$F$5:$F$504)-SUMIF($A$5:$A$504,A349,$G$5:$G$504),2))</f>
      </c>
    </row>
    <row r="350" spans="1:8" x14ac:dyDescent="0.25">
      <c r="A350" s="10"/>
      <c r="B350" s="13"/>
      <c r="C350" s="10"/>
      <c r="D350" s="14">
        <f>IF(C350="","",IFERROR(INDEX('شجرة الحسابات'!$B$5:$B$64,MATCH(C350,'شجرة الحسابات'!$A$5:$A$64,0)),"كود غير موجود"))</f>
      </c>
      <c r="E350" s="11"/>
      <c r="F350" s="15"/>
      <c r="G350" s="15"/>
      <c r="H350" s="16">
        <f>IF(A350="","",ROUND(SUMIF($A$5:$A$504,A350,$F$5:$F$504)-SUMIF($A$5:$A$504,A350,$G$5:$G$504),2))</f>
      </c>
    </row>
    <row r="351" spans="1:8" x14ac:dyDescent="0.25">
      <c r="A351" s="10"/>
      <c r="B351" s="13"/>
      <c r="C351" s="10"/>
      <c r="D351" s="14">
        <f>IF(C351="","",IFERROR(INDEX('شجرة الحسابات'!$B$5:$B$64,MATCH(C351,'شجرة الحسابات'!$A$5:$A$64,0)),"كود غير موجود"))</f>
      </c>
      <c r="E351" s="11"/>
      <c r="F351" s="15"/>
      <c r="G351" s="15"/>
      <c r="H351" s="16">
        <f>IF(A351="","",ROUND(SUMIF($A$5:$A$504,A351,$F$5:$F$504)-SUMIF($A$5:$A$504,A351,$G$5:$G$504),2))</f>
      </c>
    </row>
    <row r="352" spans="1:8" x14ac:dyDescent="0.25">
      <c r="A352" s="10"/>
      <c r="B352" s="13"/>
      <c r="C352" s="10"/>
      <c r="D352" s="14">
        <f>IF(C352="","",IFERROR(INDEX('شجرة الحسابات'!$B$5:$B$64,MATCH(C352,'شجرة الحسابات'!$A$5:$A$64,0)),"كود غير موجود"))</f>
      </c>
      <c r="E352" s="11"/>
      <c r="F352" s="15"/>
      <c r="G352" s="15"/>
      <c r="H352" s="16">
        <f>IF(A352="","",ROUND(SUMIF($A$5:$A$504,A352,$F$5:$F$504)-SUMIF($A$5:$A$504,A352,$G$5:$G$504),2))</f>
      </c>
    </row>
    <row r="353" spans="1:8" x14ac:dyDescent="0.25">
      <c r="A353" s="10"/>
      <c r="B353" s="13"/>
      <c r="C353" s="10"/>
      <c r="D353" s="14">
        <f>IF(C353="","",IFERROR(INDEX('شجرة الحسابات'!$B$5:$B$64,MATCH(C353,'شجرة الحسابات'!$A$5:$A$64,0)),"كود غير موجود"))</f>
      </c>
      <c r="E353" s="11"/>
      <c r="F353" s="15"/>
      <c r="G353" s="15"/>
      <c r="H353" s="16">
        <f>IF(A353="","",ROUND(SUMIF($A$5:$A$504,A353,$F$5:$F$504)-SUMIF($A$5:$A$504,A353,$G$5:$G$504),2))</f>
      </c>
    </row>
    <row r="354" spans="1:8" x14ac:dyDescent="0.25">
      <c r="A354" s="10"/>
      <c r="B354" s="13"/>
      <c r="C354" s="10"/>
      <c r="D354" s="14">
        <f>IF(C354="","",IFERROR(INDEX('شجرة الحسابات'!$B$5:$B$64,MATCH(C354,'شجرة الحسابات'!$A$5:$A$64,0)),"كود غير موجود"))</f>
      </c>
      <c r="E354" s="11"/>
      <c r="F354" s="15"/>
      <c r="G354" s="15"/>
      <c r="H354" s="16">
        <f>IF(A354="","",ROUND(SUMIF($A$5:$A$504,A354,$F$5:$F$504)-SUMIF($A$5:$A$504,A354,$G$5:$G$504),2))</f>
      </c>
    </row>
    <row r="355" spans="1:8" x14ac:dyDescent="0.25">
      <c r="A355" s="10"/>
      <c r="B355" s="13"/>
      <c r="C355" s="10"/>
      <c r="D355" s="14">
        <f>IF(C355="","",IFERROR(INDEX('شجرة الحسابات'!$B$5:$B$64,MATCH(C355,'شجرة الحسابات'!$A$5:$A$64,0)),"كود غير موجود"))</f>
      </c>
      <c r="E355" s="11"/>
      <c r="F355" s="15"/>
      <c r="G355" s="15"/>
      <c r="H355" s="16">
        <f>IF(A355="","",ROUND(SUMIF($A$5:$A$504,A355,$F$5:$F$504)-SUMIF($A$5:$A$504,A355,$G$5:$G$504),2))</f>
      </c>
    </row>
    <row r="356" spans="1:8" x14ac:dyDescent="0.25">
      <c r="A356" s="10"/>
      <c r="B356" s="13"/>
      <c r="C356" s="10"/>
      <c r="D356" s="14">
        <f>IF(C356="","",IFERROR(INDEX('شجرة الحسابات'!$B$5:$B$64,MATCH(C356,'شجرة الحسابات'!$A$5:$A$64,0)),"كود غير موجود"))</f>
      </c>
      <c r="E356" s="11"/>
      <c r="F356" s="15"/>
      <c r="G356" s="15"/>
      <c r="H356" s="16">
        <f>IF(A356="","",ROUND(SUMIF($A$5:$A$504,A356,$F$5:$F$504)-SUMIF($A$5:$A$504,A356,$G$5:$G$504),2))</f>
      </c>
    </row>
    <row r="357" spans="1:8" x14ac:dyDescent="0.25">
      <c r="A357" s="10"/>
      <c r="B357" s="13"/>
      <c r="C357" s="10"/>
      <c r="D357" s="14">
        <f>IF(C357="","",IFERROR(INDEX('شجرة الحسابات'!$B$5:$B$64,MATCH(C357,'شجرة الحسابات'!$A$5:$A$64,0)),"كود غير موجود"))</f>
      </c>
      <c r="E357" s="11"/>
      <c r="F357" s="15"/>
      <c r="G357" s="15"/>
      <c r="H357" s="16">
        <f>IF(A357="","",ROUND(SUMIF($A$5:$A$504,A357,$F$5:$F$504)-SUMIF($A$5:$A$504,A357,$G$5:$G$504),2))</f>
      </c>
    </row>
    <row r="358" spans="1:8" x14ac:dyDescent="0.25">
      <c r="A358" s="10"/>
      <c r="B358" s="13"/>
      <c r="C358" s="10"/>
      <c r="D358" s="14">
        <f>IF(C358="","",IFERROR(INDEX('شجرة الحسابات'!$B$5:$B$64,MATCH(C358,'شجرة الحسابات'!$A$5:$A$64,0)),"كود غير موجود"))</f>
      </c>
      <c r="E358" s="11"/>
      <c r="F358" s="15"/>
      <c r="G358" s="15"/>
      <c r="H358" s="16">
        <f>IF(A358="","",ROUND(SUMIF($A$5:$A$504,A358,$F$5:$F$504)-SUMIF($A$5:$A$504,A358,$G$5:$G$504),2))</f>
      </c>
    </row>
    <row r="359" spans="1:8" x14ac:dyDescent="0.25">
      <c r="A359" s="10"/>
      <c r="B359" s="13"/>
      <c r="C359" s="10"/>
      <c r="D359" s="14">
        <f>IF(C359="","",IFERROR(INDEX('شجرة الحسابات'!$B$5:$B$64,MATCH(C359,'شجرة الحسابات'!$A$5:$A$64,0)),"كود غير موجود"))</f>
      </c>
      <c r="E359" s="11"/>
      <c r="F359" s="15"/>
      <c r="G359" s="15"/>
      <c r="H359" s="16">
        <f>IF(A359="","",ROUND(SUMIF($A$5:$A$504,A359,$F$5:$F$504)-SUMIF($A$5:$A$504,A359,$G$5:$G$504),2))</f>
      </c>
    </row>
    <row r="360" spans="1:8" x14ac:dyDescent="0.25">
      <c r="A360" s="10"/>
      <c r="B360" s="13"/>
      <c r="C360" s="10"/>
      <c r="D360" s="14">
        <f>IF(C360="","",IFERROR(INDEX('شجرة الحسابات'!$B$5:$B$64,MATCH(C360,'شجرة الحسابات'!$A$5:$A$64,0)),"كود غير موجود"))</f>
      </c>
      <c r="E360" s="11"/>
      <c r="F360" s="15"/>
      <c r="G360" s="15"/>
      <c r="H360" s="16">
        <f>IF(A360="","",ROUND(SUMIF($A$5:$A$504,A360,$F$5:$F$504)-SUMIF($A$5:$A$504,A360,$G$5:$G$504),2))</f>
      </c>
    </row>
    <row r="361" spans="1:8" x14ac:dyDescent="0.25">
      <c r="A361" s="10"/>
      <c r="B361" s="13"/>
      <c r="C361" s="10"/>
      <c r="D361" s="14">
        <f>IF(C361="","",IFERROR(INDEX('شجرة الحسابات'!$B$5:$B$64,MATCH(C361,'شجرة الحسابات'!$A$5:$A$64,0)),"كود غير موجود"))</f>
      </c>
      <c r="E361" s="11"/>
      <c r="F361" s="15"/>
      <c r="G361" s="15"/>
      <c r="H361" s="16">
        <f>IF(A361="","",ROUND(SUMIF($A$5:$A$504,A361,$F$5:$F$504)-SUMIF($A$5:$A$504,A361,$G$5:$G$504),2))</f>
      </c>
    </row>
    <row r="362" spans="1:8" x14ac:dyDescent="0.25">
      <c r="A362" s="10"/>
      <c r="B362" s="13"/>
      <c r="C362" s="10"/>
      <c r="D362" s="14">
        <f>IF(C362="","",IFERROR(INDEX('شجرة الحسابات'!$B$5:$B$64,MATCH(C362,'شجرة الحسابات'!$A$5:$A$64,0)),"كود غير موجود"))</f>
      </c>
      <c r="E362" s="11"/>
      <c r="F362" s="15"/>
      <c r="G362" s="15"/>
      <c r="H362" s="16">
        <f>IF(A362="","",ROUND(SUMIF($A$5:$A$504,A362,$F$5:$F$504)-SUMIF($A$5:$A$504,A362,$G$5:$G$504),2))</f>
      </c>
    </row>
    <row r="363" spans="1:8" x14ac:dyDescent="0.25">
      <c r="A363" s="10"/>
      <c r="B363" s="13"/>
      <c r="C363" s="10"/>
      <c r="D363" s="14">
        <f>IF(C363="","",IFERROR(INDEX('شجرة الحسابات'!$B$5:$B$64,MATCH(C363,'شجرة الحسابات'!$A$5:$A$64,0)),"كود غير موجود"))</f>
      </c>
      <c r="E363" s="11"/>
      <c r="F363" s="15"/>
      <c r="G363" s="15"/>
      <c r="H363" s="16">
        <f>IF(A363="","",ROUND(SUMIF($A$5:$A$504,A363,$F$5:$F$504)-SUMIF($A$5:$A$504,A363,$G$5:$G$504),2))</f>
      </c>
    </row>
    <row r="364" spans="1:8" x14ac:dyDescent="0.25">
      <c r="A364" s="10"/>
      <c r="B364" s="13"/>
      <c r="C364" s="10"/>
      <c r="D364" s="14">
        <f>IF(C364="","",IFERROR(INDEX('شجرة الحسابات'!$B$5:$B$64,MATCH(C364,'شجرة الحسابات'!$A$5:$A$64,0)),"كود غير موجود"))</f>
      </c>
      <c r="E364" s="11"/>
      <c r="F364" s="15"/>
      <c r="G364" s="15"/>
      <c r="H364" s="16">
        <f>IF(A364="","",ROUND(SUMIF($A$5:$A$504,A364,$F$5:$F$504)-SUMIF($A$5:$A$504,A364,$G$5:$G$504),2))</f>
      </c>
    </row>
    <row r="365" spans="1:8" x14ac:dyDescent="0.25">
      <c r="A365" s="10"/>
      <c r="B365" s="13"/>
      <c r="C365" s="10"/>
      <c r="D365" s="14">
        <f>IF(C365="","",IFERROR(INDEX('شجرة الحسابات'!$B$5:$B$64,MATCH(C365,'شجرة الحسابات'!$A$5:$A$64,0)),"كود غير موجود"))</f>
      </c>
      <c r="E365" s="11"/>
      <c r="F365" s="15"/>
      <c r="G365" s="15"/>
      <c r="H365" s="16">
        <f>IF(A365="","",ROUND(SUMIF($A$5:$A$504,A365,$F$5:$F$504)-SUMIF($A$5:$A$504,A365,$G$5:$G$504),2))</f>
      </c>
    </row>
    <row r="366" spans="1:8" x14ac:dyDescent="0.25">
      <c r="A366" s="10"/>
      <c r="B366" s="13"/>
      <c r="C366" s="10"/>
      <c r="D366" s="14">
        <f>IF(C366="","",IFERROR(INDEX('شجرة الحسابات'!$B$5:$B$64,MATCH(C366,'شجرة الحسابات'!$A$5:$A$64,0)),"كود غير موجود"))</f>
      </c>
      <c r="E366" s="11"/>
      <c r="F366" s="15"/>
      <c r="G366" s="15"/>
      <c r="H366" s="16">
        <f>IF(A366="","",ROUND(SUMIF($A$5:$A$504,A366,$F$5:$F$504)-SUMIF($A$5:$A$504,A366,$G$5:$G$504),2))</f>
      </c>
    </row>
    <row r="367" spans="1:8" x14ac:dyDescent="0.25">
      <c r="A367" s="10"/>
      <c r="B367" s="13"/>
      <c r="C367" s="10"/>
      <c r="D367" s="14">
        <f>IF(C367="","",IFERROR(INDEX('شجرة الحسابات'!$B$5:$B$64,MATCH(C367,'شجرة الحسابات'!$A$5:$A$64,0)),"كود غير موجود"))</f>
      </c>
      <c r="E367" s="11"/>
      <c r="F367" s="15"/>
      <c r="G367" s="15"/>
      <c r="H367" s="16">
        <f>IF(A367="","",ROUND(SUMIF($A$5:$A$504,A367,$F$5:$F$504)-SUMIF($A$5:$A$504,A367,$G$5:$G$504),2))</f>
      </c>
    </row>
    <row r="368" spans="1:8" x14ac:dyDescent="0.25">
      <c r="A368" s="10"/>
      <c r="B368" s="13"/>
      <c r="C368" s="10"/>
      <c r="D368" s="14">
        <f>IF(C368="","",IFERROR(INDEX('شجرة الحسابات'!$B$5:$B$64,MATCH(C368,'شجرة الحسابات'!$A$5:$A$64,0)),"كود غير موجود"))</f>
      </c>
      <c r="E368" s="11"/>
      <c r="F368" s="15"/>
      <c r="G368" s="15"/>
      <c r="H368" s="16">
        <f>IF(A368="","",ROUND(SUMIF($A$5:$A$504,A368,$F$5:$F$504)-SUMIF($A$5:$A$504,A368,$G$5:$G$504),2))</f>
      </c>
    </row>
    <row r="369" spans="1:8" x14ac:dyDescent="0.25">
      <c r="A369" s="10"/>
      <c r="B369" s="13"/>
      <c r="C369" s="10"/>
      <c r="D369" s="14">
        <f>IF(C369="","",IFERROR(INDEX('شجرة الحسابات'!$B$5:$B$64,MATCH(C369,'شجرة الحسابات'!$A$5:$A$64,0)),"كود غير موجود"))</f>
      </c>
      <c r="E369" s="11"/>
      <c r="F369" s="15"/>
      <c r="G369" s="15"/>
      <c r="H369" s="16">
        <f>IF(A369="","",ROUND(SUMIF($A$5:$A$504,A369,$F$5:$F$504)-SUMIF($A$5:$A$504,A369,$G$5:$G$504),2))</f>
      </c>
    </row>
    <row r="370" spans="1:8" x14ac:dyDescent="0.25">
      <c r="A370" s="10"/>
      <c r="B370" s="13"/>
      <c r="C370" s="10"/>
      <c r="D370" s="14">
        <f>IF(C370="","",IFERROR(INDEX('شجرة الحسابات'!$B$5:$B$64,MATCH(C370,'شجرة الحسابات'!$A$5:$A$64,0)),"كود غير موجود"))</f>
      </c>
      <c r="E370" s="11"/>
      <c r="F370" s="15"/>
      <c r="G370" s="15"/>
      <c r="H370" s="16">
        <f>IF(A370="","",ROUND(SUMIF($A$5:$A$504,A370,$F$5:$F$504)-SUMIF($A$5:$A$504,A370,$G$5:$G$504),2))</f>
      </c>
    </row>
    <row r="371" spans="1:8" x14ac:dyDescent="0.25">
      <c r="A371" s="10"/>
      <c r="B371" s="13"/>
      <c r="C371" s="10"/>
      <c r="D371" s="14">
        <f>IF(C371="","",IFERROR(INDEX('شجرة الحسابات'!$B$5:$B$64,MATCH(C371,'شجرة الحسابات'!$A$5:$A$64,0)),"كود غير موجود"))</f>
      </c>
      <c r="E371" s="11"/>
      <c r="F371" s="15"/>
      <c r="G371" s="15"/>
      <c r="H371" s="16">
        <f>IF(A371="","",ROUND(SUMIF($A$5:$A$504,A371,$F$5:$F$504)-SUMIF($A$5:$A$504,A371,$G$5:$G$504),2))</f>
      </c>
    </row>
    <row r="372" spans="1:8" x14ac:dyDescent="0.25">
      <c r="A372" s="10"/>
      <c r="B372" s="13"/>
      <c r="C372" s="10"/>
      <c r="D372" s="14">
        <f>IF(C372="","",IFERROR(INDEX('شجرة الحسابات'!$B$5:$B$64,MATCH(C372,'شجرة الحسابات'!$A$5:$A$64,0)),"كود غير موجود"))</f>
      </c>
      <c r="E372" s="11"/>
      <c r="F372" s="15"/>
      <c r="G372" s="15"/>
      <c r="H372" s="16">
        <f>IF(A372="","",ROUND(SUMIF($A$5:$A$504,A372,$F$5:$F$504)-SUMIF($A$5:$A$504,A372,$G$5:$G$504),2))</f>
      </c>
    </row>
    <row r="373" spans="1:8" x14ac:dyDescent="0.25">
      <c r="A373" s="10"/>
      <c r="B373" s="13"/>
      <c r="C373" s="10"/>
      <c r="D373" s="14">
        <f>IF(C373="","",IFERROR(INDEX('شجرة الحسابات'!$B$5:$B$64,MATCH(C373,'شجرة الحسابات'!$A$5:$A$64,0)),"كود غير موجود"))</f>
      </c>
      <c r="E373" s="11"/>
      <c r="F373" s="15"/>
      <c r="G373" s="15"/>
      <c r="H373" s="16">
        <f>IF(A373="","",ROUND(SUMIF($A$5:$A$504,A373,$F$5:$F$504)-SUMIF($A$5:$A$504,A373,$G$5:$G$504),2))</f>
      </c>
    </row>
    <row r="374" spans="1:8" x14ac:dyDescent="0.25">
      <c r="A374" s="10"/>
      <c r="B374" s="13"/>
      <c r="C374" s="10"/>
      <c r="D374" s="14">
        <f>IF(C374="","",IFERROR(INDEX('شجرة الحسابات'!$B$5:$B$64,MATCH(C374,'شجرة الحسابات'!$A$5:$A$64,0)),"كود غير موجود"))</f>
      </c>
      <c r="E374" s="11"/>
      <c r="F374" s="15"/>
      <c r="G374" s="15"/>
      <c r="H374" s="16">
        <f>IF(A374="","",ROUND(SUMIF($A$5:$A$504,A374,$F$5:$F$504)-SUMIF($A$5:$A$504,A374,$G$5:$G$504),2))</f>
      </c>
    </row>
    <row r="375" spans="1:8" x14ac:dyDescent="0.25">
      <c r="A375" s="10"/>
      <c r="B375" s="13"/>
      <c r="C375" s="10"/>
      <c r="D375" s="14">
        <f>IF(C375="","",IFERROR(INDEX('شجرة الحسابات'!$B$5:$B$64,MATCH(C375,'شجرة الحسابات'!$A$5:$A$64,0)),"كود غير موجود"))</f>
      </c>
      <c r="E375" s="11"/>
      <c r="F375" s="15"/>
      <c r="G375" s="15"/>
      <c r="H375" s="16">
        <f>IF(A375="","",ROUND(SUMIF($A$5:$A$504,A375,$F$5:$F$504)-SUMIF($A$5:$A$504,A375,$G$5:$G$504),2))</f>
      </c>
    </row>
    <row r="376" spans="1:8" x14ac:dyDescent="0.25">
      <c r="A376" s="10"/>
      <c r="B376" s="13"/>
      <c r="C376" s="10"/>
      <c r="D376" s="14">
        <f>IF(C376="","",IFERROR(INDEX('شجرة الحسابات'!$B$5:$B$64,MATCH(C376,'شجرة الحسابات'!$A$5:$A$64,0)),"كود غير موجود"))</f>
      </c>
      <c r="E376" s="11"/>
      <c r="F376" s="15"/>
      <c r="G376" s="15"/>
      <c r="H376" s="16">
        <f>IF(A376="","",ROUND(SUMIF($A$5:$A$504,A376,$F$5:$F$504)-SUMIF($A$5:$A$504,A376,$G$5:$G$504),2))</f>
      </c>
    </row>
    <row r="377" spans="1:8" x14ac:dyDescent="0.25">
      <c r="A377" s="10"/>
      <c r="B377" s="13"/>
      <c r="C377" s="10"/>
      <c r="D377" s="14">
        <f>IF(C377="","",IFERROR(INDEX('شجرة الحسابات'!$B$5:$B$64,MATCH(C377,'شجرة الحسابات'!$A$5:$A$64,0)),"كود غير موجود"))</f>
      </c>
      <c r="E377" s="11"/>
      <c r="F377" s="15"/>
      <c r="G377" s="15"/>
      <c r="H377" s="16">
        <f>IF(A377="","",ROUND(SUMIF($A$5:$A$504,A377,$F$5:$F$504)-SUMIF($A$5:$A$504,A377,$G$5:$G$504),2))</f>
      </c>
    </row>
    <row r="378" spans="1:8" x14ac:dyDescent="0.25">
      <c r="A378" s="10"/>
      <c r="B378" s="13"/>
      <c r="C378" s="10"/>
      <c r="D378" s="14">
        <f>IF(C378="","",IFERROR(INDEX('شجرة الحسابات'!$B$5:$B$64,MATCH(C378,'شجرة الحسابات'!$A$5:$A$64,0)),"كود غير موجود"))</f>
      </c>
      <c r="E378" s="11"/>
      <c r="F378" s="15"/>
      <c r="G378" s="15"/>
      <c r="H378" s="16">
        <f>IF(A378="","",ROUND(SUMIF($A$5:$A$504,A378,$F$5:$F$504)-SUMIF($A$5:$A$504,A378,$G$5:$G$504),2))</f>
      </c>
    </row>
    <row r="379" spans="1:8" x14ac:dyDescent="0.25">
      <c r="A379" s="10"/>
      <c r="B379" s="13"/>
      <c r="C379" s="10"/>
      <c r="D379" s="14">
        <f>IF(C379="","",IFERROR(INDEX('شجرة الحسابات'!$B$5:$B$64,MATCH(C379,'شجرة الحسابات'!$A$5:$A$64,0)),"كود غير موجود"))</f>
      </c>
      <c r="E379" s="11"/>
      <c r="F379" s="15"/>
      <c r="G379" s="15"/>
      <c r="H379" s="16">
        <f>IF(A379="","",ROUND(SUMIF($A$5:$A$504,A379,$F$5:$F$504)-SUMIF($A$5:$A$504,A379,$G$5:$G$504),2))</f>
      </c>
    </row>
    <row r="380" spans="1:8" x14ac:dyDescent="0.25">
      <c r="A380" s="10"/>
      <c r="B380" s="13"/>
      <c r="C380" s="10"/>
      <c r="D380" s="14">
        <f>IF(C380="","",IFERROR(INDEX('شجرة الحسابات'!$B$5:$B$64,MATCH(C380,'شجرة الحسابات'!$A$5:$A$64,0)),"كود غير موجود"))</f>
      </c>
      <c r="E380" s="11"/>
      <c r="F380" s="15"/>
      <c r="G380" s="15"/>
      <c r="H380" s="16">
        <f>IF(A380="","",ROUND(SUMIF($A$5:$A$504,A380,$F$5:$F$504)-SUMIF($A$5:$A$504,A380,$G$5:$G$504),2))</f>
      </c>
    </row>
    <row r="381" spans="1:8" x14ac:dyDescent="0.25">
      <c r="A381" s="10"/>
      <c r="B381" s="13"/>
      <c r="C381" s="10"/>
      <c r="D381" s="14">
        <f>IF(C381="","",IFERROR(INDEX('شجرة الحسابات'!$B$5:$B$64,MATCH(C381,'شجرة الحسابات'!$A$5:$A$64,0)),"كود غير موجود"))</f>
      </c>
      <c r="E381" s="11"/>
      <c r="F381" s="15"/>
      <c r="G381" s="15"/>
      <c r="H381" s="16">
        <f>IF(A381="","",ROUND(SUMIF($A$5:$A$504,A381,$F$5:$F$504)-SUMIF($A$5:$A$504,A381,$G$5:$G$504),2))</f>
      </c>
    </row>
    <row r="382" spans="1:8" x14ac:dyDescent="0.25">
      <c r="A382" s="10"/>
      <c r="B382" s="13"/>
      <c r="C382" s="10"/>
      <c r="D382" s="14">
        <f>IF(C382="","",IFERROR(INDEX('شجرة الحسابات'!$B$5:$B$64,MATCH(C382,'شجرة الحسابات'!$A$5:$A$64,0)),"كود غير موجود"))</f>
      </c>
      <c r="E382" s="11"/>
      <c r="F382" s="15"/>
      <c r="G382" s="15"/>
      <c r="H382" s="16">
        <f>IF(A382="","",ROUND(SUMIF($A$5:$A$504,A382,$F$5:$F$504)-SUMIF($A$5:$A$504,A382,$G$5:$G$504),2))</f>
      </c>
    </row>
    <row r="383" spans="1:8" x14ac:dyDescent="0.25">
      <c r="A383" s="10"/>
      <c r="B383" s="13"/>
      <c r="C383" s="10"/>
      <c r="D383" s="14">
        <f>IF(C383="","",IFERROR(INDEX('شجرة الحسابات'!$B$5:$B$64,MATCH(C383,'شجرة الحسابات'!$A$5:$A$64,0)),"كود غير موجود"))</f>
      </c>
      <c r="E383" s="11"/>
      <c r="F383" s="15"/>
      <c r="G383" s="15"/>
      <c r="H383" s="16">
        <f>IF(A383="","",ROUND(SUMIF($A$5:$A$504,A383,$F$5:$F$504)-SUMIF($A$5:$A$504,A383,$G$5:$G$504),2))</f>
      </c>
    </row>
    <row r="384" spans="1:8" x14ac:dyDescent="0.25">
      <c r="A384" s="10"/>
      <c r="B384" s="13"/>
      <c r="C384" s="10"/>
      <c r="D384" s="14">
        <f>IF(C384="","",IFERROR(INDEX('شجرة الحسابات'!$B$5:$B$64,MATCH(C384,'شجرة الحسابات'!$A$5:$A$64,0)),"كود غير موجود"))</f>
      </c>
      <c r="E384" s="11"/>
      <c r="F384" s="15"/>
      <c r="G384" s="15"/>
      <c r="H384" s="16">
        <f>IF(A384="","",ROUND(SUMIF($A$5:$A$504,A384,$F$5:$F$504)-SUMIF($A$5:$A$504,A384,$G$5:$G$504),2))</f>
      </c>
    </row>
    <row r="385" spans="1:8" x14ac:dyDescent="0.25">
      <c r="A385" s="10"/>
      <c r="B385" s="13"/>
      <c r="C385" s="10"/>
      <c r="D385" s="14">
        <f>IF(C385="","",IFERROR(INDEX('شجرة الحسابات'!$B$5:$B$64,MATCH(C385,'شجرة الحسابات'!$A$5:$A$64,0)),"كود غير موجود"))</f>
      </c>
      <c r="E385" s="11"/>
      <c r="F385" s="15"/>
      <c r="G385" s="15"/>
      <c r="H385" s="16">
        <f>IF(A385="","",ROUND(SUMIF($A$5:$A$504,A385,$F$5:$F$504)-SUMIF($A$5:$A$504,A385,$G$5:$G$504),2))</f>
      </c>
    </row>
    <row r="386" spans="1:8" x14ac:dyDescent="0.25">
      <c r="A386" s="10"/>
      <c r="B386" s="13"/>
      <c r="C386" s="10"/>
      <c r="D386" s="14">
        <f>IF(C386="","",IFERROR(INDEX('شجرة الحسابات'!$B$5:$B$64,MATCH(C386,'شجرة الحسابات'!$A$5:$A$64,0)),"كود غير موجود"))</f>
      </c>
      <c r="E386" s="11"/>
      <c r="F386" s="15"/>
      <c r="G386" s="15"/>
      <c r="H386" s="16">
        <f>IF(A386="","",ROUND(SUMIF($A$5:$A$504,A386,$F$5:$F$504)-SUMIF($A$5:$A$504,A386,$G$5:$G$504),2))</f>
      </c>
    </row>
    <row r="387" spans="1:8" x14ac:dyDescent="0.25">
      <c r="A387" s="10"/>
      <c r="B387" s="13"/>
      <c r="C387" s="10"/>
      <c r="D387" s="14">
        <f>IF(C387="","",IFERROR(INDEX('شجرة الحسابات'!$B$5:$B$64,MATCH(C387,'شجرة الحسابات'!$A$5:$A$64,0)),"كود غير موجود"))</f>
      </c>
      <c r="E387" s="11"/>
      <c r="F387" s="15"/>
      <c r="G387" s="15"/>
      <c r="H387" s="16">
        <f>IF(A387="","",ROUND(SUMIF($A$5:$A$504,A387,$F$5:$F$504)-SUMIF($A$5:$A$504,A387,$G$5:$G$504),2))</f>
      </c>
    </row>
    <row r="388" spans="1:8" x14ac:dyDescent="0.25">
      <c r="A388" s="10"/>
      <c r="B388" s="13"/>
      <c r="C388" s="10"/>
      <c r="D388" s="14">
        <f>IF(C388="","",IFERROR(INDEX('شجرة الحسابات'!$B$5:$B$64,MATCH(C388,'شجرة الحسابات'!$A$5:$A$64,0)),"كود غير موجود"))</f>
      </c>
      <c r="E388" s="11"/>
      <c r="F388" s="15"/>
      <c r="G388" s="15"/>
      <c r="H388" s="16">
        <f>IF(A388="","",ROUND(SUMIF($A$5:$A$504,A388,$F$5:$F$504)-SUMIF($A$5:$A$504,A388,$G$5:$G$504),2))</f>
      </c>
    </row>
    <row r="389" spans="1:8" x14ac:dyDescent="0.25">
      <c r="A389" s="10"/>
      <c r="B389" s="13"/>
      <c r="C389" s="10"/>
      <c r="D389" s="14">
        <f>IF(C389="","",IFERROR(INDEX('شجرة الحسابات'!$B$5:$B$64,MATCH(C389,'شجرة الحسابات'!$A$5:$A$64,0)),"كود غير موجود"))</f>
      </c>
      <c r="E389" s="11"/>
      <c r="F389" s="15"/>
      <c r="G389" s="15"/>
      <c r="H389" s="16">
        <f>IF(A389="","",ROUND(SUMIF($A$5:$A$504,A389,$F$5:$F$504)-SUMIF($A$5:$A$504,A389,$G$5:$G$504),2))</f>
      </c>
    </row>
    <row r="390" spans="1:8" x14ac:dyDescent="0.25">
      <c r="A390" s="10"/>
      <c r="B390" s="13"/>
      <c r="C390" s="10"/>
      <c r="D390" s="14">
        <f>IF(C390="","",IFERROR(INDEX('شجرة الحسابات'!$B$5:$B$64,MATCH(C390,'شجرة الحسابات'!$A$5:$A$64,0)),"كود غير موجود"))</f>
      </c>
      <c r="E390" s="11"/>
      <c r="F390" s="15"/>
      <c r="G390" s="15"/>
      <c r="H390" s="16">
        <f>IF(A390="","",ROUND(SUMIF($A$5:$A$504,A390,$F$5:$F$504)-SUMIF($A$5:$A$504,A390,$G$5:$G$504),2))</f>
      </c>
    </row>
    <row r="391" spans="1:8" x14ac:dyDescent="0.25">
      <c r="A391" s="10"/>
      <c r="B391" s="13"/>
      <c r="C391" s="10"/>
      <c r="D391" s="14">
        <f>IF(C391="","",IFERROR(INDEX('شجرة الحسابات'!$B$5:$B$64,MATCH(C391,'شجرة الحسابات'!$A$5:$A$64,0)),"كود غير موجود"))</f>
      </c>
      <c r="E391" s="11"/>
      <c r="F391" s="15"/>
      <c r="G391" s="15"/>
      <c r="H391" s="16">
        <f>IF(A391="","",ROUND(SUMIF($A$5:$A$504,A391,$F$5:$F$504)-SUMIF($A$5:$A$504,A391,$G$5:$G$504),2))</f>
      </c>
    </row>
    <row r="392" spans="1:8" x14ac:dyDescent="0.25">
      <c r="A392" s="10"/>
      <c r="B392" s="13"/>
      <c r="C392" s="10"/>
      <c r="D392" s="14">
        <f>IF(C392="","",IFERROR(INDEX('شجرة الحسابات'!$B$5:$B$64,MATCH(C392,'شجرة الحسابات'!$A$5:$A$64,0)),"كود غير موجود"))</f>
      </c>
      <c r="E392" s="11"/>
      <c r="F392" s="15"/>
      <c r="G392" s="15"/>
      <c r="H392" s="16">
        <f>IF(A392="","",ROUND(SUMIF($A$5:$A$504,A392,$F$5:$F$504)-SUMIF($A$5:$A$504,A392,$G$5:$G$504),2))</f>
      </c>
    </row>
    <row r="393" spans="1:8" x14ac:dyDescent="0.25">
      <c r="A393" s="10"/>
      <c r="B393" s="13"/>
      <c r="C393" s="10"/>
      <c r="D393" s="14">
        <f>IF(C393="","",IFERROR(INDEX('شجرة الحسابات'!$B$5:$B$64,MATCH(C393,'شجرة الحسابات'!$A$5:$A$64,0)),"كود غير موجود"))</f>
      </c>
      <c r="E393" s="11"/>
      <c r="F393" s="15"/>
      <c r="G393" s="15"/>
      <c r="H393" s="16">
        <f>IF(A393="","",ROUND(SUMIF($A$5:$A$504,A393,$F$5:$F$504)-SUMIF($A$5:$A$504,A393,$G$5:$G$504),2))</f>
      </c>
    </row>
    <row r="394" spans="1:8" x14ac:dyDescent="0.25">
      <c r="A394" s="10"/>
      <c r="B394" s="13"/>
      <c r="C394" s="10"/>
      <c r="D394" s="14">
        <f>IF(C394="","",IFERROR(INDEX('شجرة الحسابات'!$B$5:$B$64,MATCH(C394,'شجرة الحسابات'!$A$5:$A$64,0)),"كود غير موجود"))</f>
      </c>
      <c r="E394" s="11"/>
      <c r="F394" s="15"/>
      <c r="G394" s="15"/>
      <c r="H394" s="16">
        <f>IF(A394="","",ROUND(SUMIF($A$5:$A$504,A394,$F$5:$F$504)-SUMIF($A$5:$A$504,A394,$G$5:$G$504),2))</f>
      </c>
    </row>
    <row r="395" spans="1:8" x14ac:dyDescent="0.25">
      <c r="A395" s="10"/>
      <c r="B395" s="13"/>
      <c r="C395" s="10"/>
      <c r="D395" s="14">
        <f>IF(C395="","",IFERROR(INDEX('شجرة الحسابات'!$B$5:$B$64,MATCH(C395,'شجرة الحسابات'!$A$5:$A$64,0)),"كود غير موجود"))</f>
      </c>
      <c r="E395" s="11"/>
      <c r="F395" s="15"/>
      <c r="G395" s="15"/>
      <c r="H395" s="16">
        <f>IF(A395="","",ROUND(SUMIF($A$5:$A$504,A395,$F$5:$F$504)-SUMIF($A$5:$A$504,A395,$G$5:$G$504),2))</f>
      </c>
    </row>
    <row r="396" spans="1:8" x14ac:dyDescent="0.25">
      <c r="A396" s="10"/>
      <c r="B396" s="13"/>
      <c r="C396" s="10"/>
      <c r="D396" s="14">
        <f>IF(C396="","",IFERROR(INDEX('شجرة الحسابات'!$B$5:$B$64,MATCH(C396,'شجرة الحسابات'!$A$5:$A$64,0)),"كود غير موجود"))</f>
      </c>
      <c r="E396" s="11"/>
      <c r="F396" s="15"/>
      <c r="G396" s="15"/>
      <c r="H396" s="16">
        <f>IF(A396="","",ROUND(SUMIF($A$5:$A$504,A396,$F$5:$F$504)-SUMIF($A$5:$A$504,A396,$G$5:$G$504),2))</f>
      </c>
    </row>
    <row r="397" spans="1:8" x14ac:dyDescent="0.25">
      <c r="A397" s="10"/>
      <c r="B397" s="13"/>
      <c r="C397" s="10"/>
      <c r="D397" s="14">
        <f>IF(C397="","",IFERROR(INDEX('شجرة الحسابات'!$B$5:$B$64,MATCH(C397,'شجرة الحسابات'!$A$5:$A$64,0)),"كود غير موجود"))</f>
      </c>
      <c r="E397" s="11"/>
      <c r="F397" s="15"/>
      <c r="G397" s="15"/>
      <c r="H397" s="16">
        <f>IF(A397="","",ROUND(SUMIF($A$5:$A$504,A397,$F$5:$F$504)-SUMIF($A$5:$A$504,A397,$G$5:$G$504),2))</f>
      </c>
    </row>
    <row r="398" spans="1:8" x14ac:dyDescent="0.25">
      <c r="A398" s="10"/>
      <c r="B398" s="13"/>
      <c r="C398" s="10"/>
      <c r="D398" s="14">
        <f>IF(C398="","",IFERROR(INDEX('شجرة الحسابات'!$B$5:$B$64,MATCH(C398,'شجرة الحسابات'!$A$5:$A$64,0)),"كود غير موجود"))</f>
      </c>
      <c r="E398" s="11"/>
      <c r="F398" s="15"/>
      <c r="G398" s="15"/>
      <c r="H398" s="16">
        <f>IF(A398="","",ROUND(SUMIF($A$5:$A$504,A398,$F$5:$F$504)-SUMIF($A$5:$A$504,A398,$G$5:$G$504),2))</f>
      </c>
    </row>
    <row r="399" spans="1:8" x14ac:dyDescent="0.25">
      <c r="A399" s="10"/>
      <c r="B399" s="13"/>
      <c r="C399" s="10"/>
      <c r="D399" s="14">
        <f>IF(C399="","",IFERROR(INDEX('شجرة الحسابات'!$B$5:$B$64,MATCH(C399,'شجرة الحسابات'!$A$5:$A$64,0)),"كود غير موجود"))</f>
      </c>
      <c r="E399" s="11"/>
      <c r="F399" s="15"/>
      <c r="G399" s="15"/>
      <c r="H399" s="16">
        <f>IF(A399="","",ROUND(SUMIF($A$5:$A$504,A399,$F$5:$F$504)-SUMIF($A$5:$A$504,A399,$G$5:$G$504),2))</f>
      </c>
    </row>
    <row r="400" spans="1:8" x14ac:dyDescent="0.25">
      <c r="A400" s="10"/>
      <c r="B400" s="13"/>
      <c r="C400" s="10"/>
      <c r="D400" s="14">
        <f>IF(C400="","",IFERROR(INDEX('شجرة الحسابات'!$B$5:$B$64,MATCH(C400,'شجرة الحسابات'!$A$5:$A$64,0)),"كود غير موجود"))</f>
      </c>
      <c r="E400" s="11"/>
      <c r="F400" s="15"/>
      <c r="G400" s="15"/>
      <c r="H400" s="16">
        <f>IF(A400="","",ROUND(SUMIF($A$5:$A$504,A400,$F$5:$F$504)-SUMIF($A$5:$A$504,A400,$G$5:$G$504),2))</f>
      </c>
    </row>
    <row r="401" spans="1:8" x14ac:dyDescent="0.25">
      <c r="A401" s="10"/>
      <c r="B401" s="13"/>
      <c r="C401" s="10"/>
      <c r="D401" s="14">
        <f>IF(C401="","",IFERROR(INDEX('شجرة الحسابات'!$B$5:$B$64,MATCH(C401,'شجرة الحسابات'!$A$5:$A$64,0)),"كود غير موجود"))</f>
      </c>
      <c r="E401" s="11"/>
      <c r="F401" s="15"/>
      <c r="G401" s="15"/>
      <c r="H401" s="16">
        <f>IF(A401="","",ROUND(SUMIF($A$5:$A$504,A401,$F$5:$F$504)-SUMIF($A$5:$A$504,A401,$G$5:$G$504),2))</f>
      </c>
    </row>
    <row r="402" spans="1:8" x14ac:dyDescent="0.25">
      <c r="A402" s="10"/>
      <c r="B402" s="13"/>
      <c r="C402" s="10"/>
      <c r="D402" s="14">
        <f>IF(C402="","",IFERROR(INDEX('شجرة الحسابات'!$B$5:$B$64,MATCH(C402,'شجرة الحسابات'!$A$5:$A$64,0)),"كود غير موجود"))</f>
      </c>
      <c r="E402" s="11"/>
      <c r="F402" s="15"/>
      <c r="G402" s="15"/>
      <c r="H402" s="16">
        <f>IF(A402="","",ROUND(SUMIF($A$5:$A$504,A402,$F$5:$F$504)-SUMIF($A$5:$A$504,A402,$G$5:$G$504),2))</f>
      </c>
    </row>
    <row r="403" spans="1:8" x14ac:dyDescent="0.25">
      <c r="A403" s="10"/>
      <c r="B403" s="13"/>
      <c r="C403" s="10"/>
      <c r="D403" s="14">
        <f>IF(C403="","",IFERROR(INDEX('شجرة الحسابات'!$B$5:$B$64,MATCH(C403,'شجرة الحسابات'!$A$5:$A$64,0)),"كود غير موجود"))</f>
      </c>
      <c r="E403" s="11"/>
      <c r="F403" s="15"/>
      <c r="G403" s="15"/>
      <c r="H403" s="16">
        <f>IF(A403="","",ROUND(SUMIF($A$5:$A$504,A403,$F$5:$F$504)-SUMIF($A$5:$A$504,A403,$G$5:$G$504),2))</f>
      </c>
    </row>
    <row r="404" spans="1:8" x14ac:dyDescent="0.25">
      <c r="A404" s="10"/>
      <c r="B404" s="13"/>
      <c r="C404" s="10"/>
      <c r="D404" s="14">
        <f>IF(C404="","",IFERROR(INDEX('شجرة الحسابات'!$B$5:$B$64,MATCH(C404,'شجرة الحسابات'!$A$5:$A$64,0)),"كود غير موجود"))</f>
      </c>
      <c r="E404" s="11"/>
      <c r="F404" s="15"/>
      <c r="G404" s="15"/>
      <c r="H404" s="16">
        <f>IF(A404="","",ROUND(SUMIF($A$5:$A$504,A404,$F$5:$F$504)-SUMIF($A$5:$A$504,A404,$G$5:$G$504),2))</f>
      </c>
    </row>
    <row r="405" spans="1:8" x14ac:dyDescent="0.25">
      <c r="A405" s="10"/>
      <c r="B405" s="13"/>
      <c r="C405" s="10"/>
      <c r="D405" s="14">
        <f>IF(C405="","",IFERROR(INDEX('شجرة الحسابات'!$B$5:$B$64,MATCH(C405,'شجرة الحسابات'!$A$5:$A$64,0)),"كود غير موجود"))</f>
      </c>
      <c r="E405" s="11"/>
      <c r="F405" s="15"/>
      <c r="G405" s="15"/>
      <c r="H405" s="16">
        <f>IF(A405="","",ROUND(SUMIF($A$5:$A$504,A405,$F$5:$F$504)-SUMIF($A$5:$A$504,A405,$G$5:$G$504),2))</f>
      </c>
    </row>
    <row r="406" spans="1:8" x14ac:dyDescent="0.25">
      <c r="A406" s="10"/>
      <c r="B406" s="13"/>
      <c r="C406" s="10"/>
      <c r="D406" s="14">
        <f>IF(C406="","",IFERROR(INDEX('شجرة الحسابات'!$B$5:$B$64,MATCH(C406,'شجرة الحسابات'!$A$5:$A$64,0)),"كود غير موجود"))</f>
      </c>
      <c r="E406" s="11"/>
      <c r="F406" s="15"/>
      <c r="G406" s="15"/>
      <c r="H406" s="16">
        <f>IF(A406="","",ROUND(SUMIF($A$5:$A$504,A406,$F$5:$F$504)-SUMIF($A$5:$A$504,A406,$G$5:$G$504),2))</f>
      </c>
    </row>
    <row r="407" spans="1:8" x14ac:dyDescent="0.25">
      <c r="A407" s="10"/>
      <c r="B407" s="13"/>
      <c r="C407" s="10"/>
      <c r="D407" s="14">
        <f>IF(C407="","",IFERROR(INDEX('شجرة الحسابات'!$B$5:$B$64,MATCH(C407,'شجرة الحسابات'!$A$5:$A$64,0)),"كود غير موجود"))</f>
      </c>
      <c r="E407" s="11"/>
      <c r="F407" s="15"/>
      <c r="G407" s="15"/>
      <c r="H407" s="16">
        <f>IF(A407="","",ROUND(SUMIF($A$5:$A$504,A407,$F$5:$F$504)-SUMIF($A$5:$A$504,A407,$G$5:$G$504),2))</f>
      </c>
    </row>
    <row r="408" spans="1:8" x14ac:dyDescent="0.25">
      <c r="A408" s="10"/>
      <c r="B408" s="13"/>
      <c r="C408" s="10"/>
      <c r="D408" s="14">
        <f>IF(C408="","",IFERROR(INDEX('شجرة الحسابات'!$B$5:$B$64,MATCH(C408,'شجرة الحسابات'!$A$5:$A$64,0)),"كود غير موجود"))</f>
      </c>
      <c r="E408" s="11"/>
      <c r="F408" s="15"/>
      <c r="G408" s="15"/>
      <c r="H408" s="16">
        <f>IF(A408="","",ROUND(SUMIF($A$5:$A$504,A408,$F$5:$F$504)-SUMIF($A$5:$A$504,A408,$G$5:$G$504),2))</f>
      </c>
    </row>
    <row r="409" spans="1:8" x14ac:dyDescent="0.25">
      <c r="A409" s="10"/>
      <c r="B409" s="13"/>
      <c r="C409" s="10"/>
      <c r="D409" s="14">
        <f>IF(C409="","",IFERROR(INDEX('شجرة الحسابات'!$B$5:$B$64,MATCH(C409,'شجرة الحسابات'!$A$5:$A$64,0)),"كود غير موجود"))</f>
      </c>
      <c r="E409" s="11"/>
      <c r="F409" s="15"/>
      <c r="G409" s="15"/>
      <c r="H409" s="16">
        <f>IF(A409="","",ROUND(SUMIF($A$5:$A$504,A409,$F$5:$F$504)-SUMIF($A$5:$A$504,A409,$G$5:$G$504),2))</f>
      </c>
    </row>
    <row r="410" spans="1:8" x14ac:dyDescent="0.25">
      <c r="A410" s="10"/>
      <c r="B410" s="13"/>
      <c r="C410" s="10"/>
      <c r="D410" s="14">
        <f>IF(C410="","",IFERROR(INDEX('شجرة الحسابات'!$B$5:$B$64,MATCH(C410,'شجرة الحسابات'!$A$5:$A$64,0)),"كود غير موجود"))</f>
      </c>
      <c r="E410" s="11"/>
      <c r="F410" s="15"/>
      <c r="G410" s="15"/>
      <c r="H410" s="16">
        <f>IF(A410="","",ROUND(SUMIF($A$5:$A$504,A410,$F$5:$F$504)-SUMIF($A$5:$A$504,A410,$G$5:$G$504),2))</f>
      </c>
    </row>
    <row r="411" spans="1:8" x14ac:dyDescent="0.25">
      <c r="A411" s="10"/>
      <c r="B411" s="13"/>
      <c r="C411" s="10"/>
      <c r="D411" s="14">
        <f>IF(C411="","",IFERROR(INDEX('شجرة الحسابات'!$B$5:$B$64,MATCH(C411,'شجرة الحسابات'!$A$5:$A$64,0)),"كود غير موجود"))</f>
      </c>
      <c r="E411" s="11"/>
      <c r="F411" s="15"/>
      <c r="G411" s="15"/>
      <c r="H411" s="16">
        <f>IF(A411="","",ROUND(SUMIF($A$5:$A$504,A411,$F$5:$F$504)-SUMIF($A$5:$A$504,A411,$G$5:$G$504),2))</f>
      </c>
    </row>
    <row r="412" spans="1:8" x14ac:dyDescent="0.25">
      <c r="A412" s="10"/>
      <c r="B412" s="13"/>
      <c r="C412" s="10"/>
      <c r="D412" s="14">
        <f>IF(C412="","",IFERROR(INDEX('شجرة الحسابات'!$B$5:$B$64,MATCH(C412,'شجرة الحسابات'!$A$5:$A$64,0)),"كود غير موجود"))</f>
      </c>
      <c r="E412" s="11"/>
      <c r="F412" s="15"/>
      <c r="G412" s="15"/>
      <c r="H412" s="16">
        <f>IF(A412="","",ROUND(SUMIF($A$5:$A$504,A412,$F$5:$F$504)-SUMIF($A$5:$A$504,A412,$G$5:$G$504),2))</f>
      </c>
    </row>
    <row r="413" spans="1:8" x14ac:dyDescent="0.25">
      <c r="A413" s="10"/>
      <c r="B413" s="13"/>
      <c r="C413" s="10"/>
      <c r="D413" s="14">
        <f>IF(C413="","",IFERROR(INDEX('شجرة الحسابات'!$B$5:$B$64,MATCH(C413,'شجرة الحسابات'!$A$5:$A$64,0)),"كود غير موجود"))</f>
      </c>
      <c r="E413" s="11"/>
      <c r="F413" s="15"/>
      <c r="G413" s="15"/>
      <c r="H413" s="16">
        <f>IF(A413="","",ROUND(SUMIF($A$5:$A$504,A413,$F$5:$F$504)-SUMIF($A$5:$A$504,A413,$G$5:$G$504),2))</f>
      </c>
    </row>
    <row r="414" spans="1:8" x14ac:dyDescent="0.25">
      <c r="A414" s="10"/>
      <c r="B414" s="13"/>
      <c r="C414" s="10"/>
      <c r="D414" s="14">
        <f>IF(C414="","",IFERROR(INDEX('شجرة الحسابات'!$B$5:$B$64,MATCH(C414,'شجرة الحسابات'!$A$5:$A$64,0)),"كود غير موجود"))</f>
      </c>
      <c r="E414" s="11"/>
      <c r="F414" s="15"/>
      <c r="G414" s="15"/>
      <c r="H414" s="16">
        <f>IF(A414="","",ROUND(SUMIF($A$5:$A$504,A414,$F$5:$F$504)-SUMIF($A$5:$A$504,A414,$G$5:$G$504),2))</f>
      </c>
    </row>
    <row r="415" spans="1:8" x14ac:dyDescent="0.25">
      <c r="A415" s="10"/>
      <c r="B415" s="13"/>
      <c r="C415" s="10"/>
      <c r="D415" s="14">
        <f>IF(C415="","",IFERROR(INDEX('شجرة الحسابات'!$B$5:$B$64,MATCH(C415,'شجرة الحسابات'!$A$5:$A$64,0)),"كود غير موجود"))</f>
      </c>
      <c r="E415" s="11"/>
      <c r="F415" s="15"/>
      <c r="G415" s="15"/>
      <c r="H415" s="16">
        <f>IF(A415="","",ROUND(SUMIF($A$5:$A$504,A415,$F$5:$F$504)-SUMIF($A$5:$A$504,A415,$G$5:$G$504),2))</f>
      </c>
    </row>
    <row r="416" spans="1:8" x14ac:dyDescent="0.25">
      <c r="A416" s="10"/>
      <c r="B416" s="13"/>
      <c r="C416" s="10"/>
      <c r="D416" s="14">
        <f>IF(C416="","",IFERROR(INDEX('شجرة الحسابات'!$B$5:$B$64,MATCH(C416,'شجرة الحسابات'!$A$5:$A$64,0)),"كود غير موجود"))</f>
      </c>
      <c r="E416" s="11"/>
      <c r="F416" s="15"/>
      <c r="G416" s="15"/>
      <c r="H416" s="16">
        <f>IF(A416="","",ROUND(SUMIF($A$5:$A$504,A416,$F$5:$F$504)-SUMIF($A$5:$A$504,A416,$G$5:$G$504),2))</f>
      </c>
    </row>
    <row r="417" spans="1:8" x14ac:dyDescent="0.25">
      <c r="A417" s="10"/>
      <c r="B417" s="13"/>
      <c r="C417" s="10"/>
      <c r="D417" s="14">
        <f>IF(C417="","",IFERROR(INDEX('شجرة الحسابات'!$B$5:$B$64,MATCH(C417,'شجرة الحسابات'!$A$5:$A$64,0)),"كود غير موجود"))</f>
      </c>
      <c r="E417" s="11"/>
      <c r="F417" s="15"/>
      <c r="G417" s="15"/>
      <c r="H417" s="16">
        <f>IF(A417="","",ROUND(SUMIF($A$5:$A$504,A417,$F$5:$F$504)-SUMIF($A$5:$A$504,A417,$G$5:$G$504),2))</f>
      </c>
    </row>
    <row r="418" spans="1:8" x14ac:dyDescent="0.25">
      <c r="A418" s="10"/>
      <c r="B418" s="13"/>
      <c r="C418" s="10"/>
      <c r="D418" s="14">
        <f>IF(C418="","",IFERROR(INDEX('شجرة الحسابات'!$B$5:$B$64,MATCH(C418,'شجرة الحسابات'!$A$5:$A$64,0)),"كود غير موجود"))</f>
      </c>
      <c r="E418" s="11"/>
      <c r="F418" s="15"/>
      <c r="G418" s="15"/>
      <c r="H418" s="16">
        <f>IF(A418="","",ROUND(SUMIF($A$5:$A$504,A418,$F$5:$F$504)-SUMIF($A$5:$A$504,A418,$G$5:$G$504),2))</f>
      </c>
    </row>
    <row r="419" spans="1:8" x14ac:dyDescent="0.25">
      <c r="A419" s="10"/>
      <c r="B419" s="13"/>
      <c r="C419" s="10"/>
      <c r="D419" s="14">
        <f>IF(C419="","",IFERROR(INDEX('شجرة الحسابات'!$B$5:$B$64,MATCH(C419,'شجرة الحسابات'!$A$5:$A$64,0)),"كود غير موجود"))</f>
      </c>
      <c r="E419" s="11"/>
      <c r="F419" s="15"/>
      <c r="G419" s="15"/>
      <c r="H419" s="16">
        <f>IF(A419="","",ROUND(SUMIF($A$5:$A$504,A419,$F$5:$F$504)-SUMIF($A$5:$A$504,A419,$G$5:$G$504),2))</f>
      </c>
    </row>
    <row r="420" spans="1:8" x14ac:dyDescent="0.25">
      <c r="A420" s="10"/>
      <c r="B420" s="13"/>
      <c r="C420" s="10"/>
      <c r="D420" s="14">
        <f>IF(C420="","",IFERROR(INDEX('شجرة الحسابات'!$B$5:$B$64,MATCH(C420,'شجرة الحسابات'!$A$5:$A$64,0)),"كود غير موجود"))</f>
      </c>
      <c r="E420" s="11"/>
      <c r="F420" s="15"/>
      <c r="G420" s="15"/>
      <c r="H420" s="16">
        <f>IF(A420="","",ROUND(SUMIF($A$5:$A$504,A420,$F$5:$F$504)-SUMIF($A$5:$A$504,A420,$G$5:$G$504),2))</f>
      </c>
    </row>
    <row r="421" spans="1:8" x14ac:dyDescent="0.25">
      <c r="A421" s="10"/>
      <c r="B421" s="13"/>
      <c r="C421" s="10"/>
      <c r="D421" s="14">
        <f>IF(C421="","",IFERROR(INDEX('شجرة الحسابات'!$B$5:$B$64,MATCH(C421,'شجرة الحسابات'!$A$5:$A$64,0)),"كود غير موجود"))</f>
      </c>
      <c r="E421" s="11"/>
      <c r="F421" s="15"/>
      <c r="G421" s="15"/>
      <c r="H421" s="16">
        <f>IF(A421="","",ROUND(SUMIF($A$5:$A$504,A421,$F$5:$F$504)-SUMIF($A$5:$A$504,A421,$G$5:$G$504),2))</f>
      </c>
    </row>
    <row r="422" spans="1:8" x14ac:dyDescent="0.25">
      <c r="A422" s="10"/>
      <c r="B422" s="13"/>
      <c r="C422" s="10"/>
      <c r="D422" s="14">
        <f>IF(C422="","",IFERROR(INDEX('شجرة الحسابات'!$B$5:$B$64,MATCH(C422,'شجرة الحسابات'!$A$5:$A$64,0)),"كود غير موجود"))</f>
      </c>
      <c r="E422" s="11"/>
      <c r="F422" s="15"/>
      <c r="G422" s="15"/>
      <c r="H422" s="16">
        <f>IF(A422="","",ROUND(SUMIF($A$5:$A$504,A422,$F$5:$F$504)-SUMIF($A$5:$A$504,A422,$G$5:$G$504),2))</f>
      </c>
    </row>
    <row r="423" spans="1:8" x14ac:dyDescent="0.25">
      <c r="A423" s="10"/>
      <c r="B423" s="13"/>
      <c r="C423" s="10"/>
      <c r="D423" s="14">
        <f>IF(C423="","",IFERROR(INDEX('شجرة الحسابات'!$B$5:$B$64,MATCH(C423,'شجرة الحسابات'!$A$5:$A$64,0)),"كود غير موجود"))</f>
      </c>
      <c r="E423" s="11"/>
      <c r="F423" s="15"/>
      <c r="G423" s="15"/>
      <c r="H423" s="16">
        <f>IF(A423="","",ROUND(SUMIF($A$5:$A$504,A423,$F$5:$F$504)-SUMIF($A$5:$A$504,A423,$G$5:$G$504),2))</f>
      </c>
    </row>
    <row r="424" spans="1:8" x14ac:dyDescent="0.25">
      <c r="A424" s="10"/>
      <c r="B424" s="13"/>
      <c r="C424" s="10"/>
      <c r="D424" s="14">
        <f>IF(C424="","",IFERROR(INDEX('شجرة الحسابات'!$B$5:$B$64,MATCH(C424,'شجرة الحسابات'!$A$5:$A$64,0)),"كود غير موجود"))</f>
      </c>
      <c r="E424" s="11"/>
      <c r="F424" s="15"/>
      <c r="G424" s="15"/>
      <c r="H424" s="16">
        <f>IF(A424="","",ROUND(SUMIF($A$5:$A$504,A424,$F$5:$F$504)-SUMIF($A$5:$A$504,A424,$G$5:$G$504),2))</f>
      </c>
    </row>
    <row r="425" spans="1:8" x14ac:dyDescent="0.25">
      <c r="A425" s="10"/>
      <c r="B425" s="13"/>
      <c r="C425" s="10"/>
      <c r="D425" s="14">
        <f>IF(C425="","",IFERROR(INDEX('شجرة الحسابات'!$B$5:$B$64,MATCH(C425,'شجرة الحسابات'!$A$5:$A$64,0)),"كود غير موجود"))</f>
      </c>
      <c r="E425" s="11"/>
      <c r="F425" s="15"/>
      <c r="G425" s="15"/>
      <c r="H425" s="16">
        <f>IF(A425="","",ROUND(SUMIF($A$5:$A$504,A425,$F$5:$F$504)-SUMIF($A$5:$A$504,A425,$G$5:$G$504),2))</f>
      </c>
    </row>
    <row r="426" spans="1:8" x14ac:dyDescent="0.25">
      <c r="A426" s="10"/>
      <c r="B426" s="13"/>
      <c r="C426" s="10"/>
      <c r="D426" s="14">
        <f>IF(C426="","",IFERROR(INDEX('شجرة الحسابات'!$B$5:$B$64,MATCH(C426,'شجرة الحسابات'!$A$5:$A$64,0)),"كود غير موجود"))</f>
      </c>
      <c r="E426" s="11"/>
      <c r="F426" s="15"/>
      <c r="G426" s="15"/>
      <c r="H426" s="16">
        <f>IF(A426="","",ROUND(SUMIF($A$5:$A$504,A426,$F$5:$F$504)-SUMIF($A$5:$A$504,A426,$G$5:$G$504),2))</f>
      </c>
    </row>
    <row r="427" spans="1:8" x14ac:dyDescent="0.25">
      <c r="A427" s="10"/>
      <c r="B427" s="13"/>
      <c r="C427" s="10"/>
      <c r="D427" s="14">
        <f>IF(C427="","",IFERROR(INDEX('شجرة الحسابات'!$B$5:$B$64,MATCH(C427,'شجرة الحسابات'!$A$5:$A$64,0)),"كود غير موجود"))</f>
      </c>
      <c r="E427" s="11"/>
      <c r="F427" s="15"/>
      <c r="G427" s="15"/>
      <c r="H427" s="16">
        <f>IF(A427="","",ROUND(SUMIF($A$5:$A$504,A427,$F$5:$F$504)-SUMIF($A$5:$A$504,A427,$G$5:$G$504),2))</f>
      </c>
    </row>
    <row r="428" spans="1:8" x14ac:dyDescent="0.25">
      <c r="A428" s="10"/>
      <c r="B428" s="13"/>
      <c r="C428" s="10"/>
      <c r="D428" s="14">
        <f>IF(C428="","",IFERROR(INDEX('شجرة الحسابات'!$B$5:$B$64,MATCH(C428,'شجرة الحسابات'!$A$5:$A$64,0)),"كود غير موجود"))</f>
      </c>
      <c r="E428" s="11"/>
      <c r="F428" s="15"/>
      <c r="G428" s="15"/>
      <c r="H428" s="16">
        <f>IF(A428="","",ROUND(SUMIF($A$5:$A$504,A428,$F$5:$F$504)-SUMIF($A$5:$A$504,A428,$G$5:$G$504),2))</f>
      </c>
    </row>
    <row r="429" spans="1:8" x14ac:dyDescent="0.25">
      <c r="A429" s="10"/>
      <c r="B429" s="13"/>
      <c r="C429" s="10"/>
      <c r="D429" s="14">
        <f>IF(C429="","",IFERROR(INDEX('شجرة الحسابات'!$B$5:$B$64,MATCH(C429,'شجرة الحسابات'!$A$5:$A$64,0)),"كود غير موجود"))</f>
      </c>
      <c r="E429" s="11"/>
      <c r="F429" s="15"/>
      <c r="G429" s="15"/>
      <c r="H429" s="16">
        <f>IF(A429="","",ROUND(SUMIF($A$5:$A$504,A429,$F$5:$F$504)-SUMIF($A$5:$A$504,A429,$G$5:$G$504),2))</f>
      </c>
    </row>
    <row r="430" spans="1:8" x14ac:dyDescent="0.25">
      <c r="A430" s="10"/>
      <c r="B430" s="13"/>
      <c r="C430" s="10"/>
      <c r="D430" s="14">
        <f>IF(C430="","",IFERROR(INDEX('شجرة الحسابات'!$B$5:$B$64,MATCH(C430,'شجرة الحسابات'!$A$5:$A$64,0)),"كود غير موجود"))</f>
      </c>
      <c r="E430" s="11"/>
      <c r="F430" s="15"/>
      <c r="G430" s="15"/>
      <c r="H430" s="16">
        <f>IF(A430="","",ROUND(SUMIF($A$5:$A$504,A430,$F$5:$F$504)-SUMIF($A$5:$A$504,A430,$G$5:$G$504),2))</f>
      </c>
    </row>
    <row r="431" spans="1:8" x14ac:dyDescent="0.25">
      <c r="A431" s="10"/>
      <c r="B431" s="13"/>
      <c r="C431" s="10"/>
      <c r="D431" s="14">
        <f>IF(C431="","",IFERROR(INDEX('شجرة الحسابات'!$B$5:$B$64,MATCH(C431,'شجرة الحسابات'!$A$5:$A$64,0)),"كود غير موجود"))</f>
      </c>
      <c r="E431" s="11"/>
      <c r="F431" s="15"/>
      <c r="G431" s="15"/>
      <c r="H431" s="16">
        <f>IF(A431="","",ROUND(SUMIF($A$5:$A$504,A431,$F$5:$F$504)-SUMIF($A$5:$A$504,A431,$G$5:$G$504),2))</f>
      </c>
    </row>
    <row r="432" spans="1:8" x14ac:dyDescent="0.25">
      <c r="A432" s="10"/>
      <c r="B432" s="13"/>
      <c r="C432" s="10"/>
      <c r="D432" s="14">
        <f>IF(C432="","",IFERROR(INDEX('شجرة الحسابات'!$B$5:$B$64,MATCH(C432,'شجرة الحسابات'!$A$5:$A$64,0)),"كود غير موجود"))</f>
      </c>
      <c r="E432" s="11"/>
      <c r="F432" s="15"/>
      <c r="G432" s="15"/>
      <c r="H432" s="16">
        <f>IF(A432="","",ROUND(SUMIF($A$5:$A$504,A432,$F$5:$F$504)-SUMIF($A$5:$A$504,A432,$G$5:$G$504),2))</f>
      </c>
    </row>
    <row r="433" spans="1:8" x14ac:dyDescent="0.25">
      <c r="A433" s="10"/>
      <c r="B433" s="13"/>
      <c r="C433" s="10"/>
      <c r="D433" s="14">
        <f>IF(C433="","",IFERROR(INDEX('شجرة الحسابات'!$B$5:$B$64,MATCH(C433,'شجرة الحسابات'!$A$5:$A$64,0)),"كود غير موجود"))</f>
      </c>
      <c r="E433" s="11"/>
      <c r="F433" s="15"/>
      <c r="G433" s="15"/>
      <c r="H433" s="16">
        <f>IF(A433="","",ROUND(SUMIF($A$5:$A$504,A433,$F$5:$F$504)-SUMIF($A$5:$A$504,A433,$G$5:$G$504),2))</f>
      </c>
    </row>
    <row r="434" spans="1:8" x14ac:dyDescent="0.25">
      <c r="A434" s="10"/>
      <c r="B434" s="13"/>
      <c r="C434" s="10"/>
      <c r="D434" s="14">
        <f>IF(C434="","",IFERROR(INDEX('شجرة الحسابات'!$B$5:$B$64,MATCH(C434,'شجرة الحسابات'!$A$5:$A$64,0)),"كود غير موجود"))</f>
      </c>
      <c r="E434" s="11"/>
      <c r="F434" s="15"/>
      <c r="G434" s="15"/>
      <c r="H434" s="16">
        <f>IF(A434="","",ROUND(SUMIF($A$5:$A$504,A434,$F$5:$F$504)-SUMIF($A$5:$A$504,A434,$G$5:$G$504),2))</f>
      </c>
    </row>
    <row r="435" spans="1:8" x14ac:dyDescent="0.25">
      <c r="A435" s="10"/>
      <c r="B435" s="13"/>
      <c r="C435" s="10"/>
      <c r="D435" s="14">
        <f>IF(C435="","",IFERROR(INDEX('شجرة الحسابات'!$B$5:$B$64,MATCH(C435,'شجرة الحسابات'!$A$5:$A$64,0)),"كود غير موجود"))</f>
      </c>
      <c r="E435" s="11"/>
      <c r="F435" s="15"/>
      <c r="G435" s="15"/>
      <c r="H435" s="16">
        <f>IF(A435="","",ROUND(SUMIF($A$5:$A$504,A435,$F$5:$F$504)-SUMIF($A$5:$A$504,A435,$G$5:$G$504),2))</f>
      </c>
    </row>
    <row r="436" spans="1:8" x14ac:dyDescent="0.25">
      <c r="A436" s="10"/>
      <c r="B436" s="13"/>
      <c r="C436" s="10"/>
      <c r="D436" s="14">
        <f>IF(C436="","",IFERROR(INDEX('شجرة الحسابات'!$B$5:$B$64,MATCH(C436,'شجرة الحسابات'!$A$5:$A$64,0)),"كود غير موجود"))</f>
      </c>
      <c r="E436" s="11"/>
      <c r="F436" s="15"/>
      <c r="G436" s="15"/>
      <c r="H436" s="16">
        <f>IF(A436="","",ROUND(SUMIF($A$5:$A$504,A436,$F$5:$F$504)-SUMIF($A$5:$A$504,A436,$G$5:$G$504),2))</f>
      </c>
    </row>
    <row r="437" spans="1:8" x14ac:dyDescent="0.25">
      <c r="A437" s="10"/>
      <c r="B437" s="13"/>
      <c r="C437" s="10"/>
      <c r="D437" s="14">
        <f>IF(C437="","",IFERROR(INDEX('شجرة الحسابات'!$B$5:$B$64,MATCH(C437,'شجرة الحسابات'!$A$5:$A$64,0)),"كود غير موجود"))</f>
      </c>
      <c r="E437" s="11"/>
      <c r="F437" s="15"/>
      <c r="G437" s="15"/>
      <c r="H437" s="16">
        <f>IF(A437="","",ROUND(SUMIF($A$5:$A$504,A437,$F$5:$F$504)-SUMIF($A$5:$A$504,A437,$G$5:$G$504),2))</f>
      </c>
    </row>
    <row r="438" spans="1:8" x14ac:dyDescent="0.25">
      <c r="A438" s="10"/>
      <c r="B438" s="13"/>
      <c r="C438" s="10"/>
      <c r="D438" s="14">
        <f>IF(C438="","",IFERROR(INDEX('شجرة الحسابات'!$B$5:$B$64,MATCH(C438,'شجرة الحسابات'!$A$5:$A$64,0)),"كود غير موجود"))</f>
      </c>
      <c r="E438" s="11"/>
      <c r="F438" s="15"/>
      <c r="G438" s="15"/>
      <c r="H438" s="16">
        <f>IF(A438="","",ROUND(SUMIF($A$5:$A$504,A438,$F$5:$F$504)-SUMIF($A$5:$A$504,A438,$G$5:$G$504),2))</f>
      </c>
    </row>
    <row r="439" spans="1:8" x14ac:dyDescent="0.25">
      <c r="A439" s="10"/>
      <c r="B439" s="13"/>
      <c r="C439" s="10"/>
      <c r="D439" s="14">
        <f>IF(C439="","",IFERROR(INDEX('شجرة الحسابات'!$B$5:$B$64,MATCH(C439,'شجرة الحسابات'!$A$5:$A$64,0)),"كود غير موجود"))</f>
      </c>
      <c r="E439" s="11"/>
      <c r="F439" s="15"/>
      <c r="G439" s="15"/>
      <c r="H439" s="16">
        <f>IF(A439="","",ROUND(SUMIF($A$5:$A$504,A439,$F$5:$F$504)-SUMIF($A$5:$A$504,A439,$G$5:$G$504),2))</f>
      </c>
    </row>
    <row r="440" spans="1:8" x14ac:dyDescent="0.25">
      <c r="A440" s="10"/>
      <c r="B440" s="13"/>
      <c r="C440" s="10"/>
      <c r="D440" s="14">
        <f>IF(C440="","",IFERROR(INDEX('شجرة الحسابات'!$B$5:$B$64,MATCH(C440,'شجرة الحسابات'!$A$5:$A$64,0)),"كود غير موجود"))</f>
      </c>
      <c r="E440" s="11"/>
      <c r="F440" s="15"/>
      <c r="G440" s="15"/>
      <c r="H440" s="16">
        <f>IF(A440="","",ROUND(SUMIF($A$5:$A$504,A440,$F$5:$F$504)-SUMIF($A$5:$A$504,A440,$G$5:$G$504),2))</f>
      </c>
    </row>
    <row r="441" spans="1:8" x14ac:dyDescent="0.25">
      <c r="A441" s="10"/>
      <c r="B441" s="13"/>
      <c r="C441" s="10"/>
      <c r="D441" s="14">
        <f>IF(C441="","",IFERROR(INDEX('شجرة الحسابات'!$B$5:$B$64,MATCH(C441,'شجرة الحسابات'!$A$5:$A$64,0)),"كود غير موجود"))</f>
      </c>
      <c r="E441" s="11"/>
      <c r="F441" s="15"/>
      <c r="G441" s="15"/>
      <c r="H441" s="16">
        <f>IF(A441="","",ROUND(SUMIF($A$5:$A$504,A441,$F$5:$F$504)-SUMIF($A$5:$A$504,A441,$G$5:$G$504),2))</f>
      </c>
    </row>
    <row r="442" spans="1:8" x14ac:dyDescent="0.25">
      <c r="A442" s="10"/>
      <c r="B442" s="13"/>
      <c r="C442" s="10"/>
      <c r="D442" s="14">
        <f>IF(C442="","",IFERROR(INDEX('شجرة الحسابات'!$B$5:$B$64,MATCH(C442,'شجرة الحسابات'!$A$5:$A$64,0)),"كود غير موجود"))</f>
      </c>
      <c r="E442" s="11"/>
      <c r="F442" s="15"/>
      <c r="G442" s="15"/>
      <c r="H442" s="16">
        <f>IF(A442="","",ROUND(SUMIF($A$5:$A$504,A442,$F$5:$F$504)-SUMIF($A$5:$A$504,A442,$G$5:$G$504),2))</f>
      </c>
    </row>
    <row r="443" spans="1:8" x14ac:dyDescent="0.25">
      <c r="A443" s="10"/>
      <c r="B443" s="13"/>
      <c r="C443" s="10"/>
      <c r="D443" s="14">
        <f>IF(C443="","",IFERROR(INDEX('شجرة الحسابات'!$B$5:$B$64,MATCH(C443,'شجرة الحسابات'!$A$5:$A$64,0)),"كود غير موجود"))</f>
      </c>
      <c r="E443" s="11"/>
      <c r="F443" s="15"/>
      <c r="G443" s="15"/>
      <c r="H443" s="16">
        <f>IF(A443="","",ROUND(SUMIF($A$5:$A$504,A443,$F$5:$F$504)-SUMIF($A$5:$A$504,A443,$G$5:$G$504),2))</f>
      </c>
    </row>
    <row r="444" spans="1:8" x14ac:dyDescent="0.25">
      <c r="A444" s="10"/>
      <c r="B444" s="13"/>
      <c r="C444" s="10"/>
      <c r="D444" s="14">
        <f>IF(C444="","",IFERROR(INDEX('شجرة الحسابات'!$B$5:$B$64,MATCH(C444,'شجرة الحسابات'!$A$5:$A$64,0)),"كود غير موجود"))</f>
      </c>
      <c r="E444" s="11"/>
      <c r="F444" s="15"/>
      <c r="G444" s="15"/>
      <c r="H444" s="16">
        <f>IF(A444="","",ROUND(SUMIF($A$5:$A$504,A444,$F$5:$F$504)-SUMIF($A$5:$A$504,A444,$G$5:$G$504),2))</f>
      </c>
    </row>
    <row r="445" spans="1:8" x14ac:dyDescent="0.25">
      <c r="A445" s="10"/>
      <c r="B445" s="13"/>
      <c r="C445" s="10"/>
      <c r="D445" s="14">
        <f>IF(C445="","",IFERROR(INDEX('شجرة الحسابات'!$B$5:$B$64,MATCH(C445,'شجرة الحسابات'!$A$5:$A$64,0)),"كود غير موجود"))</f>
      </c>
      <c r="E445" s="11"/>
      <c r="F445" s="15"/>
      <c r="G445" s="15"/>
      <c r="H445" s="16">
        <f>IF(A445="","",ROUND(SUMIF($A$5:$A$504,A445,$F$5:$F$504)-SUMIF($A$5:$A$504,A445,$G$5:$G$504),2))</f>
      </c>
    </row>
    <row r="446" spans="1:8" x14ac:dyDescent="0.25">
      <c r="A446" s="10"/>
      <c r="B446" s="13"/>
      <c r="C446" s="10"/>
      <c r="D446" s="14">
        <f>IF(C446="","",IFERROR(INDEX('شجرة الحسابات'!$B$5:$B$64,MATCH(C446,'شجرة الحسابات'!$A$5:$A$64,0)),"كود غير موجود"))</f>
      </c>
      <c r="E446" s="11"/>
      <c r="F446" s="15"/>
      <c r="G446" s="15"/>
      <c r="H446" s="16">
        <f>IF(A446="","",ROUND(SUMIF($A$5:$A$504,A446,$F$5:$F$504)-SUMIF($A$5:$A$504,A446,$G$5:$G$504),2))</f>
      </c>
    </row>
    <row r="447" spans="1:8" x14ac:dyDescent="0.25">
      <c r="A447" s="10"/>
      <c r="B447" s="13"/>
      <c r="C447" s="10"/>
      <c r="D447" s="14">
        <f>IF(C447="","",IFERROR(INDEX('شجرة الحسابات'!$B$5:$B$64,MATCH(C447,'شجرة الحسابات'!$A$5:$A$64,0)),"كود غير موجود"))</f>
      </c>
      <c r="E447" s="11"/>
      <c r="F447" s="15"/>
      <c r="G447" s="15"/>
      <c r="H447" s="16">
        <f>IF(A447="","",ROUND(SUMIF($A$5:$A$504,A447,$F$5:$F$504)-SUMIF($A$5:$A$504,A447,$G$5:$G$504),2))</f>
      </c>
    </row>
    <row r="448" spans="1:8" x14ac:dyDescent="0.25">
      <c r="A448" s="10"/>
      <c r="B448" s="13"/>
      <c r="C448" s="10"/>
      <c r="D448" s="14">
        <f>IF(C448="","",IFERROR(INDEX('شجرة الحسابات'!$B$5:$B$64,MATCH(C448,'شجرة الحسابات'!$A$5:$A$64,0)),"كود غير موجود"))</f>
      </c>
      <c r="E448" s="11"/>
      <c r="F448" s="15"/>
      <c r="G448" s="15"/>
      <c r="H448" s="16">
        <f>IF(A448="","",ROUND(SUMIF($A$5:$A$504,A448,$F$5:$F$504)-SUMIF($A$5:$A$504,A448,$G$5:$G$504),2))</f>
      </c>
    </row>
    <row r="449" spans="1:8" x14ac:dyDescent="0.25">
      <c r="A449" s="10"/>
      <c r="B449" s="13"/>
      <c r="C449" s="10"/>
      <c r="D449" s="14">
        <f>IF(C449="","",IFERROR(INDEX('شجرة الحسابات'!$B$5:$B$64,MATCH(C449,'شجرة الحسابات'!$A$5:$A$64,0)),"كود غير موجود"))</f>
      </c>
      <c r="E449" s="11"/>
      <c r="F449" s="15"/>
      <c r="G449" s="15"/>
      <c r="H449" s="16">
        <f>IF(A449="","",ROUND(SUMIF($A$5:$A$504,A449,$F$5:$F$504)-SUMIF($A$5:$A$504,A449,$G$5:$G$504),2))</f>
      </c>
    </row>
    <row r="450" spans="1:8" x14ac:dyDescent="0.25">
      <c r="A450" s="10"/>
      <c r="B450" s="13"/>
      <c r="C450" s="10"/>
      <c r="D450" s="14">
        <f>IF(C450="","",IFERROR(INDEX('شجرة الحسابات'!$B$5:$B$64,MATCH(C450,'شجرة الحسابات'!$A$5:$A$64,0)),"كود غير موجود"))</f>
      </c>
      <c r="E450" s="11"/>
      <c r="F450" s="15"/>
      <c r="G450" s="15"/>
      <c r="H450" s="16">
        <f>IF(A450="","",ROUND(SUMIF($A$5:$A$504,A450,$F$5:$F$504)-SUMIF($A$5:$A$504,A450,$G$5:$G$504),2))</f>
      </c>
    </row>
    <row r="451" spans="1:8" x14ac:dyDescent="0.25">
      <c r="A451" s="10"/>
      <c r="B451" s="13"/>
      <c r="C451" s="10"/>
      <c r="D451" s="14">
        <f>IF(C451="","",IFERROR(INDEX('شجرة الحسابات'!$B$5:$B$64,MATCH(C451,'شجرة الحسابات'!$A$5:$A$64,0)),"كود غير موجود"))</f>
      </c>
      <c r="E451" s="11"/>
      <c r="F451" s="15"/>
      <c r="G451" s="15"/>
      <c r="H451" s="16">
        <f>IF(A451="","",ROUND(SUMIF($A$5:$A$504,A451,$F$5:$F$504)-SUMIF($A$5:$A$504,A451,$G$5:$G$504),2))</f>
      </c>
    </row>
    <row r="452" spans="1:8" x14ac:dyDescent="0.25">
      <c r="A452" s="10"/>
      <c r="B452" s="13"/>
      <c r="C452" s="10"/>
      <c r="D452" s="14">
        <f>IF(C452="","",IFERROR(INDEX('شجرة الحسابات'!$B$5:$B$64,MATCH(C452,'شجرة الحسابات'!$A$5:$A$64,0)),"كود غير موجود"))</f>
      </c>
      <c r="E452" s="11"/>
      <c r="F452" s="15"/>
      <c r="G452" s="15"/>
      <c r="H452" s="16">
        <f>IF(A452="","",ROUND(SUMIF($A$5:$A$504,A452,$F$5:$F$504)-SUMIF($A$5:$A$504,A452,$G$5:$G$504),2))</f>
      </c>
    </row>
    <row r="453" spans="1:8" x14ac:dyDescent="0.25">
      <c r="A453" s="10"/>
      <c r="B453" s="13"/>
      <c r="C453" s="10"/>
      <c r="D453" s="14">
        <f>IF(C453="","",IFERROR(INDEX('شجرة الحسابات'!$B$5:$B$64,MATCH(C453,'شجرة الحسابات'!$A$5:$A$64,0)),"كود غير موجود"))</f>
      </c>
      <c r="E453" s="11"/>
      <c r="F453" s="15"/>
      <c r="G453" s="15"/>
      <c r="H453" s="16">
        <f>IF(A453="","",ROUND(SUMIF($A$5:$A$504,A453,$F$5:$F$504)-SUMIF($A$5:$A$504,A453,$G$5:$G$504),2))</f>
      </c>
    </row>
    <row r="454" spans="1:8" x14ac:dyDescent="0.25">
      <c r="A454" s="10"/>
      <c r="B454" s="13"/>
      <c r="C454" s="10"/>
      <c r="D454" s="14">
        <f>IF(C454="","",IFERROR(INDEX('شجرة الحسابات'!$B$5:$B$64,MATCH(C454,'شجرة الحسابات'!$A$5:$A$64,0)),"كود غير موجود"))</f>
      </c>
      <c r="E454" s="11"/>
      <c r="F454" s="15"/>
      <c r="G454" s="15"/>
      <c r="H454" s="16">
        <f>IF(A454="","",ROUND(SUMIF($A$5:$A$504,A454,$F$5:$F$504)-SUMIF($A$5:$A$504,A454,$G$5:$G$504),2))</f>
      </c>
    </row>
    <row r="455" spans="1:8" x14ac:dyDescent="0.25">
      <c r="A455" s="10"/>
      <c r="B455" s="13"/>
      <c r="C455" s="10"/>
      <c r="D455" s="14">
        <f>IF(C455="","",IFERROR(INDEX('شجرة الحسابات'!$B$5:$B$64,MATCH(C455,'شجرة الحسابات'!$A$5:$A$64,0)),"كود غير موجود"))</f>
      </c>
      <c r="E455" s="11"/>
      <c r="F455" s="15"/>
      <c r="G455" s="15"/>
      <c r="H455" s="16">
        <f>IF(A455="","",ROUND(SUMIF($A$5:$A$504,A455,$F$5:$F$504)-SUMIF($A$5:$A$504,A455,$G$5:$G$504),2))</f>
      </c>
    </row>
    <row r="456" spans="1:8" x14ac:dyDescent="0.25">
      <c r="A456" s="10"/>
      <c r="B456" s="13"/>
      <c r="C456" s="10"/>
      <c r="D456" s="14">
        <f>IF(C456="","",IFERROR(INDEX('شجرة الحسابات'!$B$5:$B$64,MATCH(C456,'شجرة الحسابات'!$A$5:$A$64,0)),"كود غير موجود"))</f>
      </c>
      <c r="E456" s="11"/>
      <c r="F456" s="15"/>
      <c r="G456" s="15"/>
      <c r="H456" s="16">
        <f>IF(A456="","",ROUND(SUMIF($A$5:$A$504,A456,$F$5:$F$504)-SUMIF($A$5:$A$504,A456,$G$5:$G$504),2))</f>
      </c>
    </row>
    <row r="457" spans="1:8" x14ac:dyDescent="0.25">
      <c r="A457" s="10"/>
      <c r="B457" s="13"/>
      <c r="C457" s="10"/>
      <c r="D457" s="14">
        <f>IF(C457="","",IFERROR(INDEX('شجرة الحسابات'!$B$5:$B$64,MATCH(C457,'شجرة الحسابات'!$A$5:$A$64,0)),"كود غير موجود"))</f>
      </c>
      <c r="E457" s="11"/>
      <c r="F457" s="15"/>
      <c r="G457" s="15"/>
      <c r="H457" s="16">
        <f>IF(A457="","",ROUND(SUMIF($A$5:$A$504,A457,$F$5:$F$504)-SUMIF($A$5:$A$504,A457,$G$5:$G$504),2))</f>
      </c>
    </row>
    <row r="458" spans="1:8" x14ac:dyDescent="0.25">
      <c r="A458" s="10"/>
      <c r="B458" s="13"/>
      <c r="C458" s="10"/>
      <c r="D458" s="14">
        <f>IF(C458="","",IFERROR(INDEX('شجرة الحسابات'!$B$5:$B$64,MATCH(C458,'شجرة الحسابات'!$A$5:$A$64,0)),"كود غير موجود"))</f>
      </c>
      <c r="E458" s="11"/>
      <c r="F458" s="15"/>
      <c r="G458" s="15"/>
      <c r="H458" s="16">
        <f>IF(A458="","",ROUND(SUMIF($A$5:$A$504,A458,$F$5:$F$504)-SUMIF($A$5:$A$504,A458,$G$5:$G$504),2))</f>
      </c>
    </row>
    <row r="459" spans="1:8" x14ac:dyDescent="0.25">
      <c r="A459" s="10"/>
      <c r="B459" s="13"/>
      <c r="C459" s="10"/>
      <c r="D459" s="14">
        <f>IF(C459="","",IFERROR(INDEX('شجرة الحسابات'!$B$5:$B$64,MATCH(C459,'شجرة الحسابات'!$A$5:$A$64,0)),"كود غير موجود"))</f>
      </c>
      <c r="E459" s="11"/>
      <c r="F459" s="15"/>
      <c r="G459" s="15"/>
      <c r="H459" s="16">
        <f>IF(A459="","",ROUND(SUMIF($A$5:$A$504,A459,$F$5:$F$504)-SUMIF($A$5:$A$504,A459,$G$5:$G$504),2))</f>
      </c>
    </row>
    <row r="460" spans="1:8" x14ac:dyDescent="0.25">
      <c r="A460" s="10"/>
      <c r="B460" s="13"/>
      <c r="C460" s="10"/>
      <c r="D460" s="14">
        <f>IF(C460="","",IFERROR(INDEX('شجرة الحسابات'!$B$5:$B$64,MATCH(C460,'شجرة الحسابات'!$A$5:$A$64,0)),"كود غير موجود"))</f>
      </c>
      <c r="E460" s="11"/>
      <c r="F460" s="15"/>
      <c r="G460" s="15"/>
      <c r="H460" s="16">
        <f>IF(A460="","",ROUND(SUMIF($A$5:$A$504,A460,$F$5:$F$504)-SUMIF($A$5:$A$504,A460,$G$5:$G$504),2))</f>
      </c>
    </row>
    <row r="461" spans="1:8" x14ac:dyDescent="0.25">
      <c r="A461" s="10"/>
      <c r="B461" s="13"/>
      <c r="C461" s="10"/>
      <c r="D461" s="14">
        <f>IF(C461="","",IFERROR(INDEX('شجرة الحسابات'!$B$5:$B$64,MATCH(C461,'شجرة الحسابات'!$A$5:$A$64,0)),"كود غير موجود"))</f>
      </c>
      <c r="E461" s="11"/>
      <c r="F461" s="15"/>
      <c r="G461" s="15"/>
      <c r="H461" s="16">
        <f>IF(A461="","",ROUND(SUMIF($A$5:$A$504,A461,$F$5:$F$504)-SUMIF($A$5:$A$504,A461,$G$5:$G$504),2))</f>
      </c>
    </row>
    <row r="462" spans="1:8" x14ac:dyDescent="0.25">
      <c r="A462" s="10"/>
      <c r="B462" s="13"/>
      <c r="C462" s="10"/>
      <c r="D462" s="14">
        <f>IF(C462="","",IFERROR(INDEX('شجرة الحسابات'!$B$5:$B$64,MATCH(C462,'شجرة الحسابات'!$A$5:$A$64,0)),"كود غير موجود"))</f>
      </c>
      <c r="E462" s="11"/>
      <c r="F462" s="15"/>
      <c r="G462" s="15"/>
      <c r="H462" s="16">
        <f>IF(A462="","",ROUND(SUMIF($A$5:$A$504,A462,$F$5:$F$504)-SUMIF($A$5:$A$504,A462,$G$5:$G$504),2))</f>
      </c>
    </row>
    <row r="463" spans="1:8" x14ac:dyDescent="0.25">
      <c r="A463" s="10"/>
      <c r="B463" s="13"/>
      <c r="C463" s="10"/>
      <c r="D463" s="14">
        <f>IF(C463="","",IFERROR(INDEX('شجرة الحسابات'!$B$5:$B$64,MATCH(C463,'شجرة الحسابات'!$A$5:$A$64,0)),"كود غير موجود"))</f>
      </c>
      <c r="E463" s="11"/>
      <c r="F463" s="15"/>
      <c r="G463" s="15"/>
      <c r="H463" s="16">
        <f>IF(A463="","",ROUND(SUMIF($A$5:$A$504,A463,$F$5:$F$504)-SUMIF($A$5:$A$504,A463,$G$5:$G$504),2))</f>
      </c>
    </row>
    <row r="464" spans="1:8" x14ac:dyDescent="0.25">
      <c r="A464" s="10"/>
      <c r="B464" s="13"/>
      <c r="C464" s="10"/>
      <c r="D464" s="14">
        <f>IF(C464="","",IFERROR(INDEX('شجرة الحسابات'!$B$5:$B$64,MATCH(C464,'شجرة الحسابات'!$A$5:$A$64,0)),"كود غير موجود"))</f>
      </c>
      <c r="E464" s="11"/>
      <c r="F464" s="15"/>
      <c r="G464" s="15"/>
      <c r="H464" s="16">
        <f>IF(A464="","",ROUND(SUMIF($A$5:$A$504,A464,$F$5:$F$504)-SUMIF($A$5:$A$504,A464,$G$5:$G$504),2))</f>
      </c>
    </row>
    <row r="465" spans="1:8" x14ac:dyDescent="0.25">
      <c r="A465" s="10"/>
      <c r="B465" s="13"/>
      <c r="C465" s="10"/>
      <c r="D465" s="14">
        <f>IF(C465="","",IFERROR(INDEX('شجرة الحسابات'!$B$5:$B$64,MATCH(C465,'شجرة الحسابات'!$A$5:$A$64,0)),"كود غير موجود"))</f>
      </c>
      <c r="E465" s="11"/>
      <c r="F465" s="15"/>
      <c r="G465" s="15"/>
      <c r="H465" s="16">
        <f>IF(A465="","",ROUND(SUMIF($A$5:$A$504,A465,$F$5:$F$504)-SUMIF($A$5:$A$504,A465,$G$5:$G$504),2))</f>
      </c>
    </row>
    <row r="466" spans="1:8" x14ac:dyDescent="0.25">
      <c r="A466" s="10"/>
      <c r="B466" s="13"/>
      <c r="C466" s="10"/>
      <c r="D466" s="14">
        <f>IF(C466="","",IFERROR(INDEX('شجرة الحسابات'!$B$5:$B$64,MATCH(C466,'شجرة الحسابات'!$A$5:$A$64,0)),"كود غير موجود"))</f>
      </c>
      <c r="E466" s="11"/>
      <c r="F466" s="15"/>
      <c r="G466" s="15"/>
      <c r="H466" s="16">
        <f>IF(A466="","",ROUND(SUMIF($A$5:$A$504,A466,$F$5:$F$504)-SUMIF($A$5:$A$504,A466,$G$5:$G$504),2))</f>
      </c>
    </row>
    <row r="467" spans="1:8" x14ac:dyDescent="0.25">
      <c r="A467" s="10"/>
      <c r="B467" s="13"/>
      <c r="C467" s="10"/>
      <c r="D467" s="14">
        <f>IF(C467="","",IFERROR(INDEX('شجرة الحسابات'!$B$5:$B$64,MATCH(C467,'شجرة الحسابات'!$A$5:$A$64,0)),"كود غير موجود"))</f>
      </c>
      <c r="E467" s="11"/>
      <c r="F467" s="15"/>
      <c r="G467" s="15"/>
      <c r="H467" s="16">
        <f>IF(A467="","",ROUND(SUMIF($A$5:$A$504,A467,$F$5:$F$504)-SUMIF($A$5:$A$504,A467,$G$5:$G$504),2))</f>
      </c>
    </row>
    <row r="468" spans="1:8" x14ac:dyDescent="0.25">
      <c r="A468" s="10"/>
      <c r="B468" s="13"/>
      <c r="C468" s="10"/>
      <c r="D468" s="14">
        <f>IF(C468="","",IFERROR(INDEX('شجرة الحسابات'!$B$5:$B$64,MATCH(C468,'شجرة الحسابات'!$A$5:$A$64,0)),"كود غير موجود"))</f>
      </c>
      <c r="E468" s="11"/>
      <c r="F468" s="15"/>
      <c r="G468" s="15"/>
      <c r="H468" s="16">
        <f>IF(A468="","",ROUND(SUMIF($A$5:$A$504,A468,$F$5:$F$504)-SUMIF($A$5:$A$504,A468,$G$5:$G$504),2))</f>
      </c>
    </row>
    <row r="469" spans="1:8" x14ac:dyDescent="0.25">
      <c r="A469" s="10"/>
      <c r="B469" s="13"/>
      <c r="C469" s="10"/>
      <c r="D469" s="14">
        <f>IF(C469="","",IFERROR(INDEX('شجرة الحسابات'!$B$5:$B$64,MATCH(C469,'شجرة الحسابات'!$A$5:$A$64,0)),"كود غير موجود"))</f>
      </c>
      <c r="E469" s="11"/>
      <c r="F469" s="15"/>
      <c r="G469" s="15"/>
      <c r="H469" s="16">
        <f>IF(A469="","",ROUND(SUMIF($A$5:$A$504,A469,$F$5:$F$504)-SUMIF($A$5:$A$504,A469,$G$5:$G$504),2))</f>
      </c>
    </row>
    <row r="470" spans="1:8" x14ac:dyDescent="0.25">
      <c r="A470" s="10"/>
      <c r="B470" s="13"/>
      <c r="C470" s="10"/>
      <c r="D470" s="14">
        <f>IF(C470="","",IFERROR(INDEX('شجرة الحسابات'!$B$5:$B$64,MATCH(C470,'شجرة الحسابات'!$A$5:$A$64,0)),"كود غير موجود"))</f>
      </c>
      <c r="E470" s="11"/>
      <c r="F470" s="15"/>
      <c r="G470" s="15"/>
      <c r="H470" s="16">
        <f>IF(A470="","",ROUND(SUMIF($A$5:$A$504,A470,$F$5:$F$504)-SUMIF($A$5:$A$504,A470,$G$5:$G$504),2))</f>
      </c>
    </row>
    <row r="471" spans="1:8" x14ac:dyDescent="0.25">
      <c r="A471" s="10"/>
      <c r="B471" s="13"/>
      <c r="C471" s="10"/>
      <c r="D471" s="14">
        <f>IF(C471="","",IFERROR(INDEX('شجرة الحسابات'!$B$5:$B$64,MATCH(C471,'شجرة الحسابات'!$A$5:$A$64,0)),"كود غير موجود"))</f>
      </c>
      <c r="E471" s="11"/>
      <c r="F471" s="15"/>
      <c r="G471" s="15"/>
      <c r="H471" s="16">
        <f>IF(A471="","",ROUND(SUMIF($A$5:$A$504,A471,$F$5:$F$504)-SUMIF($A$5:$A$504,A471,$G$5:$G$504),2))</f>
      </c>
    </row>
    <row r="472" spans="1:8" x14ac:dyDescent="0.25">
      <c r="A472" s="10"/>
      <c r="B472" s="13"/>
      <c r="C472" s="10"/>
      <c r="D472" s="14">
        <f>IF(C472="","",IFERROR(INDEX('شجرة الحسابات'!$B$5:$B$64,MATCH(C472,'شجرة الحسابات'!$A$5:$A$64,0)),"كود غير موجود"))</f>
      </c>
      <c r="E472" s="11"/>
      <c r="F472" s="15"/>
      <c r="G472" s="15"/>
      <c r="H472" s="16">
        <f>IF(A472="","",ROUND(SUMIF($A$5:$A$504,A472,$F$5:$F$504)-SUMIF($A$5:$A$504,A472,$G$5:$G$504),2))</f>
      </c>
    </row>
    <row r="473" spans="1:8" x14ac:dyDescent="0.25">
      <c r="A473" s="10"/>
      <c r="B473" s="13"/>
      <c r="C473" s="10"/>
      <c r="D473" s="14">
        <f>IF(C473="","",IFERROR(INDEX('شجرة الحسابات'!$B$5:$B$64,MATCH(C473,'شجرة الحسابات'!$A$5:$A$64,0)),"كود غير موجود"))</f>
      </c>
      <c r="E473" s="11"/>
      <c r="F473" s="15"/>
      <c r="G473" s="15"/>
      <c r="H473" s="16">
        <f>IF(A473="","",ROUND(SUMIF($A$5:$A$504,A473,$F$5:$F$504)-SUMIF($A$5:$A$504,A473,$G$5:$G$504),2))</f>
      </c>
    </row>
    <row r="474" spans="1:8" x14ac:dyDescent="0.25">
      <c r="A474" s="10"/>
      <c r="B474" s="13"/>
      <c r="C474" s="10"/>
      <c r="D474" s="14">
        <f>IF(C474="","",IFERROR(INDEX('شجرة الحسابات'!$B$5:$B$64,MATCH(C474,'شجرة الحسابات'!$A$5:$A$64,0)),"كود غير موجود"))</f>
      </c>
      <c r="E474" s="11"/>
      <c r="F474" s="15"/>
      <c r="G474" s="15"/>
      <c r="H474" s="16">
        <f>IF(A474="","",ROUND(SUMIF($A$5:$A$504,A474,$F$5:$F$504)-SUMIF($A$5:$A$504,A474,$G$5:$G$504),2))</f>
      </c>
    </row>
    <row r="475" spans="1:8" x14ac:dyDescent="0.25">
      <c r="A475" s="10"/>
      <c r="B475" s="13"/>
      <c r="C475" s="10"/>
      <c r="D475" s="14">
        <f>IF(C475="","",IFERROR(INDEX('شجرة الحسابات'!$B$5:$B$64,MATCH(C475,'شجرة الحسابات'!$A$5:$A$64,0)),"كود غير موجود"))</f>
      </c>
      <c r="E475" s="11"/>
      <c r="F475" s="15"/>
      <c r="G475" s="15"/>
      <c r="H475" s="16">
        <f>IF(A475="","",ROUND(SUMIF($A$5:$A$504,A475,$F$5:$F$504)-SUMIF($A$5:$A$504,A475,$G$5:$G$504),2))</f>
      </c>
    </row>
    <row r="476" spans="1:8" x14ac:dyDescent="0.25">
      <c r="A476" s="10"/>
      <c r="B476" s="13"/>
      <c r="C476" s="10"/>
      <c r="D476" s="14">
        <f>IF(C476="","",IFERROR(INDEX('شجرة الحسابات'!$B$5:$B$64,MATCH(C476,'شجرة الحسابات'!$A$5:$A$64,0)),"كود غير موجود"))</f>
      </c>
      <c r="E476" s="11"/>
      <c r="F476" s="15"/>
      <c r="G476" s="15"/>
      <c r="H476" s="16">
        <f>IF(A476="","",ROUND(SUMIF($A$5:$A$504,A476,$F$5:$F$504)-SUMIF($A$5:$A$504,A476,$G$5:$G$504),2))</f>
      </c>
    </row>
    <row r="477" spans="1:8" x14ac:dyDescent="0.25">
      <c r="A477" s="10"/>
      <c r="B477" s="13"/>
      <c r="C477" s="10"/>
      <c r="D477" s="14">
        <f>IF(C477="","",IFERROR(INDEX('شجرة الحسابات'!$B$5:$B$64,MATCH(C477,'شجرة الحسابات'!$A$5:$A$64,0)),"كود غير موجود"))</f>
      </c>
      <c r="E477" s="11"/>
      <c r="F477" s="15"/>
      <c r="G477" s="15"/>
      <c r="H477" s="16">
        <f>IF(A477="","",ROUND(SUMIF($A$5:$A$504,A477,$F$5:$F$504)-SUMIF($A$5:$A$504,A477,$G$5:$G$504),2))</f>
      </c>
    </row>
    <row r="478" spans="1:8" x14ac:dyDescent="0.25">
      <c r="A478" s="10"/>
      <c r="B478" s="13"/>
      <c r="C478" s="10"/>
      <c r="D478" s="14">
        <f>IF(C478="","",IFERROR(INDEX('شجرة الحسابات'!$B$5:$B$64,MATCH(C478,'شجرة الحسابات'!$A$5:$A$64,0)),"كود غير موجود"))</f>
      </c>
      <c r="E478" s="11"/>
      <c r="F478" s="15"/>
      <c r="G478" s="15"/>
      <c r="H478" s="16">
        <f>IF(A478="","",ROUND(SUMIF($A$5:$A$504,A478,$F$5:$F$504)-SUMIF($A$5:$A$504,A478,$G$5:$G$504),2))</f>
      </c>
    </row>
    <row r="479" spans="1:8" x14ac:dyDescent="0.25">
      <c r="A479" s="10"/>
      <c r="B479" s="13"/>
      <c r="C479" s="10"/>
      <c r="D479" s="14">
        <f>IF(C479="","",IFERROR(INDEX('شجرة الحسابات'!$B$5:$B$64,MATCH(C479,'شجرة الحسابات'!$A$5:$A$64,0)),"كود غير موجود"))</f>
      </c>
      <c r="E479" s="11"/>
      <c r="F479" s="15"/>
      <c r="G479" s="15"/>
      <c r="H479" s="16">
        <f>IF(A479="","",ROUND(SUMIF($A$5:$A$504,A479,$F$5:$F$504)-SUMIF($A$5:$A$504,A479,$G$5:$G$504),2))</f>
      </c>
    </row>
    <row r="480" spans="1:8" x14ac:dyDescent="0.25">
      <c r="A480" s="10"/>
      <c r="B480" s="13"/>
      <c r="C480" s="10"/>
      <c r="D480" s="14">
        <f>IF(C480="","",IFERROR(INDEX('شجرة الحسابات'!$B$5:$B$64,MATCH(C480,'شجرة الحسابات'!$A$5:$A$64,0)),"كود غير موجود"))</f>
      </c>
      <c r="E480" s="11"/>
      <c r="F480" s="15"/>
      <c r="G480" s="15"/>
      <c r="H480" s="16">
        <f>IF(A480="","",ROUND(SUMIF($A$5:$A$504,A480,$F$5:$F$504)-SUMIF($A$5:$A$504,A480,$G$5:$G$504),2))</f>
      </c>
    </row>
    <row r="481" spans="1:8" x14ac:dyDescent="0.25">
      <c r="A481" s="10"/>
      <c r="B481" s="13"/>
      <c r="C481" s="10"/>
      <c r="D481" s="14">
        <f>IF(C481="","",IFERROR(INDEX('شجرة الحسابات'!$B$5:$B$64,MATCH(C481,'شجرة الحسابات'!$A$5:$A$64,0)),"كود غير موجود"))</f>
      </c>
      <c r="E481" s="11"/>
      <c r="F481" s="15"/>
      <c r="G481" s="15"/>
      <c r="H481" s="16">
        <f>IF(A481="","",ROUND(SUMIF($A$5:$A$504,A481,$F$5:$F$504)-SUMIF($A$5:$A$504,A481,$G$5:$G$504),2))</f>
      </c>
    </row>
    <row r="482" spans="1:8" x14ac:dyDescent="0.25">
      <c r="A482" s="10"/>
      <c r="B482" s="13"/>
      <c r="C482" s="10"/>
      <c r="D482" s="14">
        <f>IF(C482="","",IFERROR(INDEX('شجرة الحسابات'!$B$5:$B$64,MATCH(C482,'شجرة الحسابات'!$A$5:$A$64,0)),"كود غير موجود"))</f>
      </c>
      <c r="E482" s="11"/>
      <c r="F482" s="15"/>
      <c r="G482" s="15"/>
      <c r="H482" s="16">
        <f>IF(A482="","",ROUND(SUMIF($A$5:$A$504,A482,$F$5:$F$504)-SUMIF($A$5:$A$504,A482,$G$5:$G$504),2))</f>
      </c>
    </row>
    <row r="483" spans="1:8" x14ac:dyDescent="0.25">
      <c r="A483" s="10"/>
      <c r="B483" s="13"/>
      <c r="C483" s="10"/>
      <c r="D483" s="14">
        <f>IF(C483="","",IFERROR(INDEX('شجرة الحسابات'!$B$5:$B$64,MATCH(C483,'شجرة الحسابات'!$A$5:$A$64,0)),"كود غير موجود"))</f>
      </c>
      <c r="E483" s="11"/>
      <c r="F483" s="15"/>
      <c r="G483" s="15"/>
      <c r="H483" s="16">
        <f>IF(A483="","",ROUND(SUMIF($A$5:$A$504,A483,$F$5:$F$504)-SUMIF($A$5:$A$504,A483,$G$5:$G$504),2))</f>
      </c>
    </row>
    <row r="484" spans="1:8" x14ac:dyDescent="0.25">
      <c r="A484" s="10"/>
      <c r="B484" s="13"/>
      <c r="C484" s="10"/>
      <c r="D484" s="14">
        <f>IF(C484="","",IFERROR(INDEX('شجرة الحسابات'!$B$5:$B$64,MATCH(C484,'شجرة الحسابات'!$A$5:$A$64,0)),"كود غير موجود"))</f>
      </c>
      <c r="E484" s="11"/>
      <c r="F484" s="15"/>
      <c r="G484" s="15"/>
      <c r="H484" s="16">
        <f>IF(A484="","",ROUND(SUMIF($A$5:$A$504,A484,$F$5:$F$504)-SUMIF($A$5:$A$504,A484,$G$5:$G$504),2))</f>
      </c>
    </row>
    <row r="485" spans="1:8" x14ac:dyDescent="0.25">
      <c r="A485" s="10"/>
      <c r="B485" s="13"/>
      <c r="C485" s="10"/>
      <c r="D485" s="14">
        <f>IF(C485="","",IFERROR(INDEX('شجرة الحسابات'!$B$5:$B$64,MATCH(C485,'شجرة الحسابات'!$A$5:$A$64,0)),"كود غير موجود"))</f>
      </c>
      <c r="E485" s="11"/>
      <c r="F485" s="15"/>
      <c r="G485" s="15"/>
      <c r="H485" s="16">
        <f>IF(A485="","",ROUND(SUMIF($A$5:$A$504,A485,$F$5:$F$504)-SUMIF($A$5:$A$504,A485,$G$5:$G$504),2))</f>
      </c>
    </row>
    <row r="486" spans="1:8" x14ac:dyDescent="0.25">
      <c r="A486" s="10"/>
      <c r="B486" s="13"/>
      <c r="C486" s="10"/>
      <c r="D486" s="14">
        <f>IF(C486="","",IFERROR(INDEX('شجرة الحسابات'!$B$5:$B$64,MATCH(C486,'شجرة الحسابات'!$A$5:$A$64,0)),"كود غير موجود"))</f>
      </c>
      <c r="E486" s="11"/>
      <c r="F486" s="15"/>
      <c r="G486" s="15"/>
      <c r="H486" s="16">
        <f>IF(A486="","",ROUND(SUMIF($A$5:$A$504,A486,$F$5:$F$504)-SUMIF($A$5:$A$504,A486,$G$5:$G$504),2))</f>
      </c>
    </row>
    <row r="487" spans="1:8" x14ac:dyDescent="0.25">
      <c r="A487" s="10"/>
      <c r="B487" s="13"/>
      <c r="C487" s="10"/>
      <c r="D487" s="14">
        <f>IF(C487="","",IFERROR(INDEX('شجرة الحسابات'!$B$5:$B$64,MATCH(C487,'شجرة الحسابات'!$A$5:$A$64,0)),"كود غير موجود"))</f>
      </c>
      <c r="E487" s="11"/>
      <c r="F487" s="15"/>
      <c r="G487" s="15"/>
      <c r="H487" s="16">
        <f>IF(A487="","",ROUND(SUMIF($A$5:$A$504,A487,$F$5:$F$504)-SUMIF($A$5:$A$504,A487,$G$5:$G$504),2))</f>
      </c>
    </row>
    <row r="488" spans="1:8" x14ac:dyDescent="0.25">
      <c r="A488" s="10"/>
      <c r="B488" s="13"/>
      <c r="C488" s="10"/>
      <c r="D488" s="14">
        <f>IF(C488="","",IFERROR(INDEX('شجرة الحسابات'!$B$5:$B$64,MATCH(C488,'شجرة الحسابات'!$A$5:$A$64,0)),"كود غير موجود"))</f>
      </c>
      <c r="E488" s="11"/>
      <c r="F488" s="15"/>
      <c r="G488" s="15"/>
      <c r="H488" s="16">
        <f>IF(A488="","",ROUND(SUMIF($A$5:$A$504,A488,$F$5:$F$504)-SUMIF($A$5:$A$504,A488,$G$5:$G$504),2))</f>
      </c>
    </row>
    <row r="489" spans="1:8" x14ac:dyDescent="0.25">
      <c r="A489" s="10"/>
      <c r="B489" s="13"/>
      <c r="C489" s="10"/>
      <c r="D489" s="14">
        <f>IF(C489="","",IFERROR(INDEX('شجرة الحسابات'!$B$5:$B$64,MATCH(C489,'شجرة الحسابات'!$A$5:$A$64,0)),"كود غير موجود"))</f>
      </c>
      <c r="E489" s="11"/>
      <c r="F489" s="15"/>
      <c r="G489" s="15"/>
      <c r="H489" s="16">
        <f>IF(A489="","",ROUND(SUMIF($A$5:$A$504,A489,$F$5:$F$504)-SUMIF($A$5:$A$504,A489,$G$5:$G$504),2))</f>
      </c>
    </row>
    <row r="490" spans="1:8" x14ac:dyDescent="0.25">
      <c r="A490" s="10"/>
      <c r="B490" s="13"/>
      <c r="C490" s="10"/>
      <c r="D490" s="14">
        <f>IF(C490="","",IFERROR(INDEX('شجرة الحسابات'!$B$5:$B$64,MATCH(C490,'شجرة الحسابات'!$A$5:$A$64,0)),"كود غير موجود"))</f>
      </c>
      <c r="E490" s="11"/>
      <c r="F490" s="15"/>
      <c r="G490" s="15"/>
      <c r="H490" s="16">
        <f>IF(A490="","",ROUND(SUMIF($A$5:$A$504,A490,$F$5:$F$504)-SUMIF($A$5:$A$504,A490,$G$5:$G$504),2))</f>
      </c>
    </row>
    <row r="491" spans="1:8" x14ac:dyDescent="0.25">
      <c r="A491" s="10"/>
      <c r="B491" s="13"/>
      <c r="C491" s="10"/>
      <c r="D491" s="14">
        <f>IF(C491="","",IFERROR(INDEX('شجرة الحسابات'!$B$5:$B$64,MATCH(C491,'شجرة الحسابات'!$A$5:$A$64,0)),"كود غير موجود"))</f>
      </c>
      <c r="E491" s="11"/>
      <c r="F491" s="15"/>
      <c r="G491" s="15"/>
      <c r="H491" s="16">
        <f>IF(A491="","",ROUND(SUMIF($A$5:$A$504,A491,$F$5:$F$504)-SUMIF($A$5:$A$504,A491,$G$5:$G$504),2))</f>
      </c>
    </row>
    <row r="492" spans="1:8" x14ac:dyDescent="0.25">
      <c r="A492" s="10"/>
      <c r="B492" s="13"/>
      <c r="C492" s="10"/>
      <c r="D492" s="14">
        <f>IF(C492="","",IFERROR(INDEX('شجرة الحسابات'!$B$5:$B$64,MATCH(C492,'شجرة الحسابات'!$A$5:$A$64,0)),"كود غير موجود"))</f>
      </c>
      <c r="E492" s="11"/>
      <c r="F492" s="15"/>
      <c r="G492" s="15"/>
      <c r="H492" s="16">
        <f>IF(A492="","",ROUND(SUMIF($A$5:$A$504,A492,$F$5:$F$504)-SUMIF($A$5:$A$504,A492,$G$5:$G$504),2))</f>
      </c>
    </row>
    <row r="493" spans="1:8" x14ac:dyDescent="0.25">
      <c r="A493" s="10"/>
      <c r="B493" s="13"/>
      <c r="C493" s="10"/>
      <c r="D493" s="14">
        <f>IF(C493="","",IFERROR(INDEX('شجرة الحسابات'!$B$5:$B$64,MATCH(C493,'شجرة الحسابات'!$A$5:$A$64,0)),"كود غير موجود"))</f>
      </c>
      <c r="E493" s="11"/>
      <c r="F493" s="15"/>
      <c r="G493" s="15"/>
      <c r="H493" s="16">
        <f>IF(A493="","",ROUND(SUMIF($A$5:$A$504,A493,$F$5:$F$504)-SUMIF($A$5:$A$504,A493,$G$5:$G$504),2))</f>
      </c>
    </row>
    <row r="494" spans="1:8" x14ac:dyDescent="0.25">
      <c r="A494" s="10"/>
      <c r="B494" s="13"/>
      <c r="C494" s="10"/>
      <c r="D494" s="14">
        <f>IF(C494="","",IFERROR(INDEX('شجرة الحسابات'!$B$5:$B$64,MATCH(C494,'شجرة الحسابات'!$A$5:$A$64,0)),"كود غير موجود"))</f>
      </c>
      <c r="E494" s="11"/>
      <c r="F494" s="15"/>
      <c r="G494" s="15"/>
      <c r="H494" s="16">
        <f>IF(A494="","",ROUND(SUMIF($A$5:$A$504,A494,$F$5:$F$504)-SUMIF($A$5:$A$504,A494,$G$5:$G$504),2))</f>
      </c>
    </row>
    <row r="495" spans="1:8" x14ac:dyDescent="0.25">
      <c r="A495" s="10"/>
      <c r="B495" s="13"/>
      <c r="C495" s="10"/>
      <c r="D495" s="14">
        <f>IF(C495="","",IFERROR(INDEX('شجرة الحسابات'!$B$5:$B$64,MATCH(C495,'شجرة الحسابات'!$A$5:$A$64,0)),"كود غير موجود"))</f>
      </c>
      <c r="E495" s="11"/>
      <c r="F495" s="15"/>
      <c r="G495" s="15"/>
      <c r="H495" s="16">
        <f>IF(A495="","",ROUND(SUMIF($A$5:$A$504,A495,$F$5:$F$504)-SUMIF($A$5:$A$504,A495,$G$5:$G$504),2))</f>
      </c>
    </row>
    <row r="496" spans="1:8" x14ac:dyDescent="0.25">
      <c r="A496" s="10"/>
      <c r="B496" s="13"/>
      <c r="C496" s="10"/>
      <c r="D496" s="14">
        <f>IF(C496="","",IFERROR(INDEX('شجرة الحسابات'!$B$5:$B$64,MATCH(C496,'شجرة الحسابات'!$A$5:$A$64,0)),"كود غير موجود"))</f>
      </c>
      <c r="E496" s="11"/>
      <c r="F496" s="15"/>
      <c r="G496" s="15"/>
      <c r="H496" s="16">
        <f>IF(A496="","",ROUND(SUMIF($A$5:$A$504,A496,$F$5:$F$504)-SUMIF($A$5:$A$504,A496,$G$5:$G$504),2))</f>
      </c>
    </row>
    <row r="497" spans="1:8" x14ac:dyDescent="0.25">
      <c r="A497" s="10"/>
      <c r="B497" s="13"/>
      <c r="C497" s="10"/>
      <c r="D497" s="14">
        <f>IF(C497="","",IFERROR(INDEX('شجرة الحسابات'!$B$5:$B$64,MATCH(C497,'شجرة الحسابات'!$A$5:$A$64,0)),"كود غير موجود"))</f>
      </c>
      <c r="E497" s="11"/>
      <c r="F497" s="15"/>
      <c r="G497" s="15"/>
      <c r="H497" s="16">
        <f>IF(A497="","",ROUND(SUMIF($A$5:$A$504,A497,$F$5:$F$504)-SUMIF($A$5:$A$504,A497,$G$5:$G$504),2))</f>
      </c>
    </row>
    <row r="498" spans="1:8" x14ac:dyDescent="0.25">
      <c r="A498" s="10"/>
      <c r="B498" s="13"/>
      <c r="C498" s="10"/>
      <c r="D498" s="14">
        <f>IF(C498="","",IFERROR(INDEX('شجرة الحسابات'!$B$5:$B$64,MATCH(C498,'شجرة الحسابات'!$A$5:$A$64,0)),"كود غير موجود"))</f>
      </c>
      <c r="E498" s="11"/>
      <c r="F498" s="15"/>
      <c r="G498" s="15"/>
      <c r="H498" s="16">
        <f>IF(A498="","",ROUND(SUMIF($A$5:$A$504,A498,$F$5:$F$504)-SUMIF($A$5:$A$504,A498,$G$5:$G$504),2))</f>
      </c>
    </row>
    <row r="499" spans="1:8" x14ac:dyDescent="0.25">
      <c r="A499" s="10"/>
      <c r="B499" s="13"/>
      <c r="C499" s="10"/>
      <c r="D499" s="14">
        <f>IF(C499="","",IFERROR(INDEX('شجرة الحسابات'!$B$5:$B$64,MATCH(C499,'شجرة الحسابات'!$A$5:$A$64,0)),"كود غير موجود"))</f>
      </c>
      <c r="E499" s="11"/>
      <c r="F499" s="15"/>
      <c r="G499" s="15"/>
      <c r="H499" s="16">
        <f>IF(A499="","",ROUND(SUMIF($A$5:$A$504,A499,$F$5:$F$504)-SUMIF($A$5:$A$504,A499,$G$5:$G$504),2))</f>
      </c>
    </row>
    <row r="500" spans="1:8" x14ac:dyDescent="0.25">
      <c r="A500" s="10"/>
      <c r="B500" s="13"/>
      <c r="C500" s="10"/>
      <c r="D500" s="14">
        <f>IF(C500="","",IFERROR(INDEX('شجرة الحسابات'!$B$5:$B$64,MATCH(C500,'شجرة الحسابات'!$A$5:$A$64,0)),"كود غير موجود"))</f>
      </c>
      <c r="E500" s="11"/>
      <c r="F500" s="15"/>
      <c r="G500" s="15"/>
      <c r="H500" s="16">
        <f>IF(A500="","",ROUND(SUMIF($A$5:$A$504,A500,$F$5:$F$504)-SUMIF($A$5:$A$504,A500,$G$5:$G$504),2))</f>
      </c>
    </row>
    <row r="501" spans="1:8" x14ac:dyDescent="0.25">
      <c r="A501" s="10"/>
      <c r="B501" s="13"/>
      <c r="C501" s="10"/>
      <c r="D501" s="14">
        <f>IF(C501="","",IFERROR(INDEX('شجرة الحسابات'!$B$5:$B$64,MATCH(C501,'شجرة الحسابات'!$A$5:$A$64,0)),"كود غير موجود"))</f>
      </c>
      <c r="E501" s="11"/>
      <c r="F501" s="15"/>
      <c r="G501" s="15"/>
      <c r="H501" s="16">
        <f>IF(A501="","",ROUND(SUMIF($A$5:$A$504,A501,$F$5:$F$504)-SUMIF($A$5:$A$504,A501,$G$5:$G$504),2))</f>
      </c>
    </row>
    <row r="502" spans="1:8" x14ac:dyDescent="0.25">
      <c r="A502" s="10"/>
      <c r="B502" s="13"/>
      <c r="C502" s="10"/>
      <c r="D502" s="14">
        <f>IF(C502="","",IFERROR(INDEX('شجرة الحسابات'!$B$5:$B$64,MATCH(C502,'شجرة الحسابات'!$A$5:$A$64,0)),"كود غير موجود"))</f>
      </c>
      <c r="E502" s="11"/>
      <c r="F502" s="15"/>
      <c r="G502" s="15"/>
      <c r="H502" s="16">
        <f>IF(A502="","",ROUND(SUMIF($A$5:$A$504,A502,$F$5:$F$504)-SUMIF($A$5:$A$504,A502,$G$5:$G$504),2))</f>
      </c>
    </row>
    <row r="503" spans="1:8" x14ac:dyDescent="0.25">
      <c r="A503" s="10"/>
      <c r="B503" s="13"/>
      <c r="C503" s="10"/>
      <c r="D503" s="14">
        <f>IF(C503="","",IFERROR(INDEX('شجرة الحسابات'!$B$5:$B$64,MATCH(C503,'شجرة الحسابات'!$A$5:$A$64,0)),"كود غير موجود"))</f>
      </c>
      <c r="E503" s="11"/>
      <c r="F503" s="15"/>
      <c r="G503" s="15"/>
      <c r="H503" s="16">
        <f>IF(A503="","",ROUND(SUMIF($A$5:$A$504,A503,$F$5:$F$504)-SUMIF($A$5:$A$504,A503,$G$5:$G$504),2))</f>
      </c>
    </row>
    <row r="504" spans="1:8" x14ac:dyDescent="0.25">
      <c r="A504" s="10"/>
      <c r="B504" s="13"/>
      <c r="C504" s="10"/>
      <c r="D504" s="14">
        <f>IF(C504="","",IFERROR(INDEX('شجرة الحسابات'!$B$5:$B$64,MATCH(C504,'شجرة الحسابات'!$A$5:$A$64,0)),"كود غير موجود"))</f>
      </c>
      <c r="E504" s="11"/>
      <c r="F504" s="15"/>
      <c r="G504" s="15"/>
      <c r="H504" s="16">
        <f>IF(A504="","",ROUND(SUMIF($A$5:$A$504,A504,$F$5:$F$504)-SUMIF($A$5:$A$504,A504,$G$5:$G$504),2))</f>
      </c>
    </row>
  </sheetData>
  <mergeCells count="2">
    <mergeCell ref="A1:H1"/>
    <mergeCell ref="A2:H2"/>
  </mergeCells>
  <conditionalFormatting sqref="H5:H504">
    <cfRule type="expression" dxfId="0" priority="1">
      <formula>AND(H5&lt;&gt;"",H5&lt;&gt;0)</formula>
    </cfRule>
  </conditionalFormatting>
  <pageMargins left="0.7" right="0.7" top="0.75" bottom="0.75" header="0.3" footer="0.3"/>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6"/>
  <sheetViews>
    <sheetView workbookViewId="0" rightToLeft="1" showGridLines="0">
      <pane ySplit="4" topLeftCell="A5" activePane="bottomLeft" state="frozen"/>
      <selection pane="bottomLeft"/>
    </sheetView>
  </sheetViews>
  <sheetFormatPr defaultRowHeight="15" outlineLevelRow="0" outlineLevelCol="0" x14ac:dyDescent="55"/>
  <cols>
    <col min="1" max="1" width="11" customWidth="1"/>
    <col min="2" max="2" width="30" customWidth="1"/>
    <col min="3" max="7" width="14" customWidth="1"/>
  </cols>
  <sheetData>
    <row r="1" spans="1:7" x14ac:dyDescent="0.25">
      <c r="A1" s="7" t="s">
        <v>61</v>
      </c>
      <c r="B1" s="7"/>
      <c r="C1" s="7"/>
      <c r="D1" s="7"/>
      <c r="E1" s="7"/>
      <c r="F1" s="7"/>
      <c r="G1" s="7"/>
    </row>
    <row r="2" ht="24" customHeight="1" spans="1:7" x14ac:dyDescent="0.25">
      <c r="A2" s="8" t="s">
        <v>62</v>
      </c>
      <c r="B2" s="8"/>
      <c r="C2" s="8"/>
      <c r="D2" s="8"/>
      <c r="E2" s="8"/>
      <c r="F2" s="8"/>
      <c r="G2" s="8"/>
    </row>
    <row r="4" ht="32" customHeight="1" spans="1:7" x14ac:dyDescent="0.25">
      <c r="A4" s="9" t="s">
        <v>19</v>
      </c>
      <c r="B4" s="9" t="s">
        <v>20</v>
      </c>
      <c r="C4" s="9" t="s">
        <v>63</v>
      </c>
      <c r="D4" s="9" t="s">
        <v>64</v>
      </c>
      <c r="E4" s="9" t="s">
        <v>65</v>
      </c>
      <c r="F4" s="9" t="s">
        <v>66</v>
      </c>
      <c r="G4" s="9" t="s">
        <v>21</v>
      </c>
    </row>
    <row r="5" spans="1:7" x14ac:dyDescent="0.25">
      <c r="A5" s="17">
        <f>IF('شجرة الحسابات'!A5="","",'شجرة الحسابات'!A5)</f>
      </c>
      <c r="B5" s="14">
        <f>IF(A5="","",'شجرة الحسابات'!B5)</f>
      </c>
      <c r="C5" s="16">
        <f>IF(A5="","",SUMIF('القيود'!$C$5:$C$504,A5,'القيود'!$F$5:$F$504))</f>
      </c>
      <c r="D5" s="16">
        <f>IF(A5="","",SUMIF('القيود'!$C$5:$C$504,A5,'القيود'!$G$5:$G$504))</f>
      </c>
      <c r="E5" s="16">
        <f>IF(A5="","",MAX(C5-D5,0))</f>
      </c>
      <c r="F5" s="16">
        <f>IF(A5="","",MAX(D5-C5,0))</f>
      </c>
      <c r="G5" s="18">
        <f>IF(A5="","",'شجرة الحسابات'!C5)</f>
      </c>
    </row>
    <row r="6" spans="1:7" x14ac:dyDescent="0.25">
      <c r="A6" s="17">
        <f>IF('شجرة الحسابات'!A6="","",'شجرة الحسابات'!A6)</f>
      </c>
      <c r="B6" s="14">
        <f>IF(A6="","",'شجرة الحسابات'!B6)</f>
      </c>
      <c r="C6" s="16">
        <f>IF(A6="","",SUMIF('القيود'!$C$5:$C$504,A6,'القيود'!$F$5:$F$504))</f>
      </c>
      <c r="D6" s="16">
        <f>IF(A6="","",SUMIF('القيود'!$C$5:$C$504,A6,'القيود'!$G$5:$G$504))</f>
      </c>
      <c r="E6" s="16">
        <f>IF(A6="","",MAX(C6-D6,0))</f>
      </c>
      <c r="F6" s="16">
        <f>IF(A6="","",MAX(D6-C6,0))</f>
      </c>
      <c r="G6" s="18">
        <f>IF(A6="","",'شجرة الحسابات'!C6)</f>
      </c>
    </row>
    <row r="7" spans="1:7" x14ac:dyDescent="0.25">
      <c r="A7" s="17">
        <f>IF('شجرة الحسابات'!A7="","",'شجرة الحسابات'!A7)</f>
      </c>
      <c r="B7" s="14">
        <f>IF(A7="","",'شجرة الحسابات'!B7)</f>
      </c>
      <c r="C7" s="16">
        <f>IF(A7="","",SUMIF('القيود'!$C$5:$C$504,A7,'القيود'!$F$5:$F$504))</f>
      </c>
      <c r="D7" s="16">
        <f>IF(A7="","",SUMIF('القيود'!$C$5:$C$504,A7,'القيود'!$G$5:$G$504))</f>
      </c>
      <c r="E7" s="16">
        <f>IF(A7="","",MAX(C7-D7,0))</f>
      </c>
      <c r="F7" s="16">
        <f>IF(A7="","",MAX(D7-C7,0))</f>
      </c>
      <c r="G7" s="18">
        <f>IF(A7="","",'شجرة الحسابات'!C7)</f>
      </c>
    </row>
    <row r="8" spans="1:7" x14ac:dyDescent="0.25">
      <c r="A8" s="17">
        <f>IF('شجرة الحسابات'!A8="","",'شجرة الحسابات'!A8)</f>
      </c>
      <c r="B8" s="14">
        <f>IF(A8="","",'شجرة الحسابات'!B8)</f>
      </c>
      <c r="C8" s="16">
        <f>IF(A8="","",SUMIF('القيود'!$C$5:$C$504,A8,'القيود'!$F$5:$F$504))</f>
      </c>
      <c r="D8" s="16">
        <f>IF(A8="","",SUMIF('القيود'!$C$5:$C$504,A8,'القيود'!$G$5:$G$504))</f>
      </c>
      <c r="E8" s="16">
        <f>IF(A8="","",MAX(C8-D8,0))</f>
      </c>
      <c r="F8" s="16">
        <f>IF(A8="","",MAX(D8-C8,0))</f>
      </c>
      <c r="G8" s="18">
        <f>IF(A8="","",'شجرة الحسابات'!C8)</f>
      </c>
    </row>
    <row r="9" spans="1:7" x14ac:dyDescent="0.25">
      <c r="A9" s="17">
        <f>IF('شجرة الحسابات'!A9="","",'شجرة الحسابات'!A9)</f>
      </c>
      <c r="B9" s="14">
        <f>IF(A9="","",'شجرة الحسابات'!B9)</f>
      </c>
      <c r="C9" s="16">
        <f>IF(A9="","",SUMIF('القيود'!$C$5:$C$504,A9,'القيود'!$F$5:$F$504))</f>
      </c>
      <c r="D9" s="16">
        <f>IF(A9="","",SUMIF('القيود'!$C$5:$C$504,A9,'القيود'!$G$5:$G$504))</f>
      </c>
      <c r="E9" s="16">
        <f>IF(A9="","",MAX(C9-D9,0))</f>
      </c>
      <c r="F9" s="16">
        <f>IF(A9="","",MAX(D9-C9,0))</f>
      </c>
      <c r="G9" s="18">
        <f>IF(A9="","",'شجرة الحسابات'!C9)</f>
      </c>
    </row>
    <row r="10" spans="1:7" x14ac:dyDescent="0.25">
      <c r="A10" s="17">
        <f>IF('شجرة الحسابات'!A10="","",'شجرة الحسابات'!A10)</f>
      </c>
      <c r="B10" s="14">
        <f>IF(A10="","",'شجرة الحسابات'!B10)</f>
      </c>
      <c r="C10" s="16">
        <f>IF(A10="","",SUMIF('القيود'!$C$5:$C$504,A10,'القيود'!$F$5:$F$504))</f>
      </c>
      <c r="D10" s="16">
        <f>IF(A10="","",SUMIF('القيود'!$C$5:$C$504,A10,'القيود'!$G$5:$G$504))</f>
      </c>
      <c r="E10" s="16">
        <f>IF(A10="","",MAX(C10-D10,0))</f>
      </c>
      <c r="F10" s="16">
        <f>IF(A10="","",MAX(D10-C10,0))</f>
      </c>
      <c r="G10" s="18">
        <f>IF(A10="","",'شجرة الحسابات'!C10)</f>
      </c>
    </row>
    <row r="11" spans="1:7" x14ac:dyDescent="0.25">
      <c r="A11" s="17">
        <f>IF('شجرة الحسابات'!A11="","",'شجرة الحسابات'!A11)</f>
      </c>
      <c r="B11" s="14">
        <f>IF(A11="","",'شجرة الحسابات'!B11)</f>
      </c>
      <c r="C11" s="16">
        <f>IF(A11="","",SUMIF('القيود'!$C$5:$C$504,A11,'القيود'!$F$5:$F$504))</f>
      </c>
      <c r="D11" s="16">
        <f>IF(A11="","",SUMIF('القيود'!$C$5:$C$504,A11,'القيود'!$G$5:$G$504))</f>
      </c>
      <c r="E11" s="16">
        <f>IF(A11="","",MAX(C11-D11,0))</f>
      </c>
      <c r="F11" s="16">
        <f>IF(A11="","",MAX(D11-C11,0))</f>
      </c>
      <c r="G11" s="18">
        <f>IF(A11="","",'شجرة الحسابات'!C11)</f>
      </c>
    </row>
    <row r="12" spans="1:7" x14ac:dyDescent="0.25">
      <c r="A12" s="17">
        <f>IF('شجرة الحسابات'!A12="","",'شجرة الحسابات'!A12)</f>
      </c>
      <c r="B12" s="14">
        <f>IF(A12="","",'شجرة الحسابات'!B12)</f>
      </c>
      <c r="C12" s="16">
        <f>IF(A12="","",SUMIF('القيود'!$C$5:$C$504,A12,'القيود'!$F$5:$F$504))</f>
      </c>
      <c r="D12" s="16">
        <f>IF(A12="","",SUMIF('القيود'!$C$5:$C$504,A12,'القيود'!$G$5:$G$504))</f>
      </c>
      <c r="E12" s="16">
        <f>IF(A12="","",MAX(C12-D12,0))</f>
      </c>
      <c r="F12" s="16">
        <f>IF(A12="","",MAX(D12-C12,0))</f>
      </c>
      <c r="G12" s="18">
        <f>IF(A12="","",'شجرة الحسابات'!C12)</f>
      </c>
    </row>
    <row r="13" spans="1:7" x14ac:dyDescent="0.25">
      <c r="A13" s="17">
        <f>IF('شجرة الحسابات'!A13="","",'شجرة الحسابات'!A13)</f>
      </c>
      <c r="B13" s="14">
        <f>IF(A13="","",'شجرة الحسابات'!B13)</f>
      </c>
      <c r="C13" s="16">
        <f>IF(A13="","",SUMIF('القيود'!$C$5:$C$504,A13,'القيود'!$F$5:$F$504))</f>
      </c>
      <c r="D13" s="16">
        <f>IF(A13="","",SUMIF('القيود'!$C$5:$C$504,A13,'القيود'!$G$5:$G$504))</f>
      </c>
      <c r="E13" s="16">
        <f>IF(A13="","",MAX(C13-D13,0))</f>
      </c>
      <c r="F13" s="16">
        <f>IF(A13="","",MAX(D13-C13,0))</f>
      </c>
      <c r="G13" s="18">
        <f>IF(A13="","",'شجرة الحسابات'!C13)</f>
      </c>
    </row>
    <row r="14" spans="1:7" x14ac:dyDescent="0.25">
      <c r="A14" s="17">
        <f>IF('شجرة الحسابات'!A14="","",'شجرة الحسابات'!A14)</f>
      </c>
      <c r="B14" s="14">
        <f>IF(A14="","",'شجرة الحسابات'!B14)</f>
      </c>
      <c r="C14" s="16">
        <f>IF(A14="","",SUMIF('القيود'!$C$5:$C$504,A14,'القيود'!$F$5:$F$504))</f>
      </c>
      <c r="D14" s="16">
        <f>IF(A14="","",SUMIF('القيود'!$C$5:$C$504,A14,'القيود'!$G$5:$G$504))</f>
      </c>
      <c r="E14" s="16">
        <f>IF(A14="","",MAX(C14-D14,0))</f>
      </c>
      <c r="F14" s="16">
        <f>IF(A14="","",MAX(D14-C14,0))</f>
      </c>
      <c r="G14" s="18">
        <f>IF(A14="","",'شجرة الحسابات'!C14)</f>
      </c>
    </row>
    <row r="15" spans="1:7" x14ac:dyDescent="0.25">
      <c r="A15" s="17">
        <f>IF('شجرة الحسابات'!A15="","",'شجرة الحسابات'!A15)</f>
      </c>
      <c r="B15" s="14">
        <f>IF(A15="","",'شجرة الحسابات'!B15)</f>
      </c>
      <c r="C15" s="16">
        <f>IF(A15="","",SUMIF('القيود'!$C$5:$C$504,A15,'القيود'!$F$5:$F$504))</f>
      </c>
      <c r="D15" s="16">
        <f>IF(A15="","",SUMIF('القيود'!$C$5:$C$504,A15,'القيود'!$G$5:$G$504))</f>
      </c>
      <c r="E15" s="16">
        <f>IF(A15="","",MAX(C15-D15,0))</f>
      </c>
      <c r="F15" s="16">
        <f>IF(A15="","",MAX(D15-C15,0))</f>
      </c>
      <c r="G15" s="18">
        <f>IF(A15="","",'شجرة الحسابات'!C15)</f>
      </c>
    </row>
    <row r="16" spans="1:7" x14ac:dyDescent="0.25">
      <c r="A16" s="17">
        <f>IF('شجرة الحسابات'!A16="","",'شجرة الحسابات'!A16)</f>
      </c>
      <c r="B16" s="14">
        <f>IF(A16="","",'شجرة الحسابات'!B16)</f>
      </c>
      <c r="C16" s="16">
        <f>IF(A16="","",SUMIF('القيود'!$C$5:$C$504,A16,'القيود'!$F$5:$F$504))</f>
      </c>
      <c r="D16" s="16">
        <f>IF(A16="","",SUMIF('القيود'!$C$5:$C$504,A16,'القيود'!$G$5:$G$504))</f>
      </c>
      <c r="E16" s="16">
        <f>IF(A16="","",MAX(C16-D16,0))</f>
      </c>
      <c r="F16" s="16">
        <f>IF(A16="","",MAX(D16-C16,0))</f>
      </c>
      <c r="G16" s="18">
        <f>IF(A16="","",'شجرة الحسابات'!C16)</f>
      </c>
    </row>
    <row r="17" spans="1:7" x14ac:dyDescent="0.25">
      <c r="A17" s="17">
        <f>IF('شجرة الحسابات'!A17="","",'شجرة الحسابات'!A17)</f>
      </c>
      <c r="B17" s="14">
        <f>IF(A17="","",'شجرة الحسابات'!B17)</f>
      </c>
      <c r="C17" s="16">
        <f>IF(A17="","",SUMIF('القيود'!$C$5:$C$504,A17,'القيود'!$F$5:$F$504))</f>
      </c>
      <c r="D17" s="16">
        <f>IF(A17="","",SUMIF('القيود'!$C$5:$C$504,A17,'القيود'!$G$5:$G$504))</f>
      </c>
      <c r="E17" s="16">
        <f>IF(A17="","",MAX(C17-D17,0))</f>
      </c>
      <c r="F17" s="16">
        <f>IF(A17="","",MAX(D17-C17,0))</f>
      </c>
      <c r="G17" s="18">
        <f>IF(A17="","",'شجرة الحسابات'!C17)</f>
      </c>
    </row>
    <row r="18" spans="1:7" x14ac:dyDescent="0.25">
      <c r="A18" s="17">
        <f>IF('شجرة الحسابات'!A18="","",'شجرة الحسابات'!A18)</f>
      </c>
      <c r="B18" s="14">
        <f>IF(A18="","",'شجرة الحسابات'!B18)</f>
      </c>
      <c r="C18" s="16">
        <f>IF(A18="","",SUMIF('القيود'!$C$5:$C$504,A18,'القيود'!$F$5:$F$504))</f>
      </c>
      <c r="D18" s="16">
        <f>IF(A18="","",SUMIF('القيود'!$C$5:$C$504,A18,'القيود'!$G$5:$G$504))</f>
      </c>
      <c r="E18" s="16">
        <f>IF(A18="","",MAX(C18-D18,0))</f>
      </c>
      <c r="F18" s="16">
        <f>IF(A18="","",MAX(D18-C18,0))</f>
      </c>
      <c r="G18" s="18">
        <f>IF(A18="","",'شجرة الحسابات'!C18)</f>
      </c>
    </row>
    <row r="19" spans="1:7" x14ac:dyDescent="0.25">
      <c r="A19" s="17">
        <f>IF('شجرة الحسابات'!A19="","",'شجرة الحسابات'!A19)</f>
      </c>
      <c r="B19" s="14">
        <f>IF(A19="","",'شجرة الحسابات'!B19)</f>
      </c>
      <c r="C19" s="16">
        <f>IF(A19="","",SUMIF('القيود'!$C$5:$C$504,A19,'القيود'!$F$5:$F$504))</f>
      </c>
      <c r="D19" s="16">
        <f>IF(A19="","",SUMIF('القيود'!$C$5:$C$504,A19,'القيود'!$G$5:$G$504))</f>
      </c>
      <c r="E19" s="16">
        <f>IF(A19="","",MAX(C19-D19,0))</f>
      </c>
      <c r="F19" s="16">
        <f>IF(A19="","",MAX(D19-C19,0))</f>
      </c>
      <c r="G19" s="18">
        <f>IF(A19="","",'شجرة الحسابات'!C19)</f>
      </c>
    </row>
    <row r="20" spans="1:7" x14ac:dyDescent="0.25">
      <c r="A20" s="17">
        <f>IF('شجرة الحسابات'!A20="","",'شجرة الحسابات'!A20)</f>
      </c>
      <c r="B20" s="14">
        <f>IF(A20="","",'شجرة الحسابات'!B20)</f>
      </c>
      <c r="C20" s="16">
        <f>IF(A20="","",SUMIF('القيود'!$C$5:$C$504,A20,'القيود'!$F$5:$F$504))</f>
      </c>
      <c r="D20" s="16">
        <f>IF(A20="","",SUMIF('القيود'!$C$5:$C$504,A20,'القيود'!$G$5:$G$504))</f>
      </c>
      <c r="E20" s="16">
        <f>IF(A20="","",MAX(C20-D20,0))</f>
      </c>
      <c r="F20" s="16">
        <f>IF(A20="","",MAX(D20-C20,0))</f>
      </c>
      <c r="G20" s="18">
        <f>IF(A20="","",'شجرة الحسابات'!C20)</f>
      </c>
    </row>
    <row r="21" spans="1:7" x14ac:dyDescent="0.25">
      <c r="A21" s="17">
        <f>IF('شجرة الحسابات'!A21="","",'شجرة الحسابات'!A21)</f>
      </c>
      <c r="B21" s="14">
        <f>IF(A21="","",'شجرة الحسابات'!B21)</f>
      </c>
      <c r="C21" s="16">
        <f>IF(A21="","",SUMIF('القيود'!$C$5:$C$504,A21,'القيود'!$F$5:$F$504))</f>
      </c>
      <c r="D21" s="16">
        <f>IF(A21="","",SUMIF('القيود'!$C$5:$C$504,A21,'القيود'!$G$5:$G$504))</f>
      </c>
      <c r="E21" s="16">
        <f>IF(A21="","",MAX(C21-D21,0))</f>
      </c>
      <c r="F21" s="16">
        <f>IF(A21="","",MAX(D21-C21,0))</f>
      </c>
      <c r="G21" s="18">
        <f>IF(A21="","",'شجرة الحسابات'!C21)</f>
      </c>
    </row>
    <row r="22" spans="1:7" x14ac:dyDescent="0.25">
      <c r="A22" s="17">
        <f>IF('شجرة الحسابات'!A22="","",'شجرة الحسابات'!A22)</f>
      </c>
      <c r="B22" s="14">
        <f>IF(A22="","",'شجرة الحسابات'!B22)</f>
      </c>
      <c r="C22" s="16">
        <f>IF(A22="","",SUMIF('القيود'!$C$5:$C$504,A22,'القيود'!$F$5:$F$504))</f>
      </c>
      <c r="D22" s="16">
        <f>IF(A22="","",SUMIF('القيود'!$C$5:$C$504,A22,'القيود'!$G$5:$G$504))</f>
      </c>
      <c r="E22" s="16">
        <f>IF(A22="","",MAX(C22-D22,0))</f>
      </c>
      <c r="F22" s="16">
        <f>IF(A22="","",MAX(D22-C22,0))</f>
      </c>
      <c r="G22" s="18">
        <f>IF(A22="","",'شجرة الحسابات'!C22)</f>
      </c>
    </row>
    <row r="23" spans="1:7" x14ac:dyDescent="0.25">
      <c r="A23" s="17">
        <f>IF('شجرة الحسابات'!A23="","",'شجرة الحسابات'!A23)</f>
      </c>
      <c r="B23" s="14">
        <f>IF(A23="","",'شجرة الحسابات'!B23)</f>
      </c>
      <c r="C23" s="16">
        <f>IF(A23="","",SUMIF('القيود'!$C$5:$C$504,A23,'القيود'!$F$5:$F$504))</f>
      </c>
      <c r="D23" s="16">
        <f>IF(A23="","",SUMIF('القيود'!$C$5:$C$504,A23,'القيود'!$G$5:$G$504))</f>
      </c>
      <c r="E23" s="16">
        <f>IF(A23="","",MAX(C23-D23,0))</f>
      </c>
      <c r="F23" s="16">
        <f>IF(A23="","",MAX(D23-C23,0))</f>
      </c>
      <c r="G23" s="18">
        <f>IF(A23="","",'شجرة الحسابات'!C23)</f>
      </c>
    </row>
    <row r="24" spans="1:7" x14ac:dyDescent="0.25">
      <c r="A24" s="17">
        <f>IF('شجرة الحسابات'!A24="","",'شجرة الحسابات'!A24)</f>
      </c>
      <c r="B24" s="14">
        <f>IF(A24="","",'شجرة الحسابات'!B24)</f>
      </c>
      <c r="C24" s="16">
        <f>IF(A24="","",SUMIF('القيود'!$C$5:$C$504,A24,'القيود'!$F$5:$F$504))</f>
      </c>
      <c r="D24" s="16">
        <f>IF(A24="","",SUMIF('القيود'!$C$5:$C$504,A24,'القيود'!$G$5:$G$504))</f>
      </c>
      <c r="E24" s="16">
        <f>IF(A24="","",MAX(C24-D24,0))</f>
      </c>
      <c r="F24" s="16">
        <f>IF(A24="","",MAX(D24-C24,0))</f>
      </c>
      <c r="G24" s="18">
        <f>IF(A24="","",'شجرة الحسابات'!C24)</f>
      </c>
    </row>
    <row r="25" spans="1:7" x14ac:dyDescent="0.25">
      <c r="A25" s="17">
        <f>IF('شجرة الحسابات'!A25="","",'شجرة الحسابات'!A25)</f>
      </c>
      <c r="B25" s="14">
        <f>IF(A25="","",'شجرة الحسابات'!B25)</f>
      </c>
      <c r="C25" s="16">
        <f>IF(A25="","",SUMIF('القيود'!$C$5:$C$504,A25,'القيود'!$F$5:$F$504))</f>
      </c>
      <c r="D25" s="16">
        <f>IF(A25="","",SUMIF('القيود'!$C$5:$C$504,A25,'القيود'!$G$5:$G$504))</f>
      </c>
      <c r="E25" s="16">
        <f>IF(A25="","",MAX(C25-D25,0))</f>
      </c>
      <c r="F25" s="16">
        <f>IF(A25="","",MAX(D25-C25,0))</f>
      </c>
      <c r="G25" s="18">
        <f>IF(A25="","",'شجرة الحسابات'!C25)</f>
      </c>
    </row>
    <row r="26" spans="1:7" x14ac:dyDescent="0.25">
      <c r="A26" s="17">
        <f>IF('شجرة الحسابات'!A26="","",'شجرة الحسابات'!A26)</f>
      </c>
      <c r="B26" s="14">
        <f>IF(A26="","",'شجرة الحسابات'!B26)</f>
      </c>
      <c r="C26" s="16">
        <f>IF(A26="","",SUMIF('القيود'!$C$5:$C$504,A26,'القيود'!$F$5:$F$504))</f>
      </c>
      <c r="D26" s="16">
        <f>IF(A26="","",SUMIF('القيود'!$C$5:$C$504,A26,'القيود'!$G$5:$G$504))</f>
      </c>
      <c r="E26" s="16">
        <f>IF(A26="","",MAX(C26-D26,0))</f>
      </c>
      <c r="F26" s="16">
        <f>IF(A26="","",MAX(D26-C26,0))</f>
      </c>
      <c r="G26" s="18">
        <f>IF(A26="","",'شجرة الحسابات'!C26)</f>
      </c>
    </row>
    <row r="27" spans="1:7" x14ac:dyDescent="0.25">
      <c r="A27" s="17">
        <f>IF('شجرة الحسابات'!A27="","",'شجرة الحسابات'!A27)</f>
      </c>
      <c r="B27" s="14">
        <f>IF(A27="","",'شجرة الحسابات'!B27)</f>
      </c>
      <c r="C27" s="16">
        <f>IF(A27="","",SUMIF('القيود'!$C$5:$C$504,A27,'القيود'!$F$5:$F$504))</f>
      </c>
      <c r="D27" s="16">
        <f>IF(A27="","",SUMIF('القيود'!$C$5:$C$504,A27,'القيود'!$G$5:$G$504))</f>
      </c>
      <c r="E27" s="16">
        <f>IF(A27="","",MAX(C27-D27,0))</f>
      </c>
      <c r="F27" s="16">
        <f>IF(A27="","",MAX(D27-C27,0))</f>
      </c>
      <c r="G27" s="18">
        <f>IF(A27="","",'شجرة الحسابات'!C27)</f>
      </c>
    </row>
    <row r="28" spans="1:7" x14ac:dyDescent="0.25">
      <c r="A28" s="17">
        <f>IF('شجرة الحسابات'!A28="","",'شجرة الحسابات'!A28)</f>
      </c>
      <c r="B28" s="14">
        <f>IF(A28="","",'شجرة الحسابات'!B28)</f>
      </c>
      <c r="C28" s="16">
        <f>IF(A28="","",SUMIF('القيود'!$C$5:$C$504,A28,'القيود'!$F$5:$F$504))</f>
      </c>
      <c r="D28" s="16">
        <f>IF(A28="","",SUMIF('القيود'!$C$5:$C$504,A28,'القيود'!$G$5:$G$504))</f>
      </c>
      <c r="E28" s="16">
        <f>IF(A28="","",MAX(C28-D28,0))</f>
      </c>
      <c r="F28" s="16">
        <f>IF(A28="","",MAX(D28-C28,0))</f>
      </c>
      <c r="G28" s="18">
        <f>IF(A28="","",'شجرة الحسابات'!C28)</f>
      </c>
    </row>
    <row r="29" spans="1:7" x14ac:dyDescent="0.25">
      <c r="A29" s="17">
        <f>IF('شجرة الحسابات'!A29="","",'شجرة الحسابات'!A29)</f>
      </c>
      <c r="B29" s="14">
        <f>IF(A29="","",'شجرة الحسابات'!B29)</f>
      </c>
      <c r="C29" s="16">
        <f>IF(A29="","",SUMIF('القيود'!$C$5:$C$504,A29,'القيود'!$F$5:$F$504))</f>
      </c>
      <c r="D29" s="16">
        <f>IF(A29="","",SUMIF('القيود'!$C$5:$C$504,A29,'القيود'!$G$5:$G$504))</f>
      </c>
      <c r="E29" s="16">
        <f>IF(A29="","",MAX(C29-D29,0))</f>
      </c>
      <c r="F29" s="16">
        <f>IF(A29="","",MAX(D29-C29,0))</f>
      </c>
      <c r="G29" s="18">
        <f>IF(A29="","",'شجرة الحسابات'!C29)</f>
      </c>
    </row>
    <row r="30" spans="1:7" x14ac:dyDescent="0.25">
      <c r="A30" s="17">
        <f>IF('شجرة الحسابات'!A30="","",'شجرة الحسابات'!A30)</f>
      </c>
      <c r="B30" s="14">
        <f>IF(A30="","",'شجرة الحسابات'!B30)</f>
      </c>
      <c r="C30" s="16">
        <f>IF(A30="","",SUMIF('القيود'!$C$5:$C$504,A30,'القيود'!$F$5:$F$504))</f>
      </c>
      <c r="D30" s="16">
        <f>IF(A30="","",SUMIF('القيود'!$C$5:$C$504,A30,'القيود'!$G$5:$G$504))</f>
      </c>
      <c r="E30" s="16">
        <f>IF(A30="","",MAX(C30-D30,0))</f>
      </c>
      <c r="F30" s="16">
        <f>IF(A30="","",MAX(D30-C30,0))</f>
      </c>
      <c r="G30" s="18">
        <f>IF(A30="","",'شجرة الحسابات'!C30)</f>
      </c>
    </row>
    <row r="31" spans="1:7" x14ac:dyDescent="0.25">
      <c r="A31" s="17">
        <f>IF('شجرة الحسابات'!A31="","",'شجرة الحسابات'!A31)</f>
      </c>
      <c r="B31" s="14">
        <f>IF(A31="","",'شجرة الحسابات'!B31)</f>
      </c>
      <c r="C31" s="16">
        <f>IF(A31="","",SUMIF('القيود'!$C$5:$C$504,A31,'القيود'!$F$5:$F$504))</f>
      </c>
      <c r="D31" s="16">
        <f>IF(A31="","",SUMIF('القيود'!$C$5:$C$504,A31,'القيود'!$G$5:$G$504))</f>
      </c>
      <c r="E31" s="16">
        <f>IF(A31="","",MAX(C31-D31,0))</f>
      </c>
      <c r="F31" s="16">
        <f>IF(A31="","",MAX(D31-C31,0))</f>
      </c>
      <c r="G31" s="18">
        <f>IF(A31="","",'شجرة الحسابات'!C31)</f>
      </c>
    </row>
    <row r="32" spans="1:7" x14ac:dyDescent="0.25">
      <c r="A32" s="17">
        <f>IF('شجرة الحسابات'!A32="","",'شجرة الحسابات'!A32)</f>
      </c>
      <c r="B32" s="14">
        <f>IF(A32="","",'شجرة الحسابات'!B32)</f>
      </c>
      <c r="C32" s="16">
        <f>IF(A32="","",SUMIF('القيود'!$C$5:$C$504,A32,'القيود'!$F$5:$F$504))</f>
      </c>
      <c r="D32" s="16">
        <f>IF(A32="","",SUMIF('القيود'!$C$5:$C$504,A32,'القيود'!$G$5:$G$504))</f>
      </c>
      <c r="E32" s="16">
        <f>IF(A32="","",MAX(C32-D32,0))</f>
      </c>
      <c r="F32" s="16">
        <f>IF(A32="","",MAX(D32-C32,0))</f>
      </c>
      <c r="G32" s="18">
        <f>IF(A32="","",'شجرة الحسابات'!C32)</f>
      </c>
    </row>
    <row r="33" spans="1:7" x14ac:dyDescent="0.25">
      <c r="A33" s="17">
        <f>IF('شجرة الحسابات'!A33="","",'شجرة الحسابات'!A33)</f>
      </c>
      <c r="B33" s="14">
        <f>IF(A33="","",'شجرة الحسابات'!B33)</f>
      </c>
      <c r="C33" s="16">
        <f>IF(A33="","",SUMIF('القيود'!$C$5:$C$504,A33,'القيود'!$F$5:$F$504))</f>
      </c>
      <c r="D33" s="16">
        <f>IF(A33="","",SUMIF('القيود'!$C$5:$C$504,A33,'القيود'!$G$5:$G$504))</f>
      </c>
      <c r="E33" s="16">
        <f>IF(A33="","",MAX(C33-D33,0))</f>
      </c>
      <c r="F33" s="16">
        <f>IF(A33="","",MAX(D33-C33,0))</f>
      </c>
      <c r="G33" s="18">
        <f>IF(A33="","",'شجرة الحسابات'!C33)</f>
      </c>
    </row>
    <row r="34" spans="1:7" x14ac:dyDescent="0.25">
      <c r="A34" s="17">
        <f>IF('شجرة الحسابات'!A34="","",'شجرة الحسابات'!A34)</f>
      </c>
      <c r="B34" s="14">
        <f>IF(A34="","",'شجرة الحسابات'!B34)</f>
      </c>
      <c r="C34" s="16">
        <f>IF(A34="","",SUMIF('القيود'!$C$5:$C$504,A34,'القيود'!$F$5:$F$504))</f>
      </c>
      <c r="D34" s="16">
        <f>IF(A34="","",SUMIF('القيود'!$C$5:$C$504,A34,'القيود'!$G$5:$G$504))</f>
      </c>
      <c r="E34" s="16">
        <f>IF(A34="","",MAX(C34-D34,0))</f>
      </c>
      <c r="F34" s="16">
        <f>IF(A34="","",MAX(D34-C34,0))</f>
      </c>
      <c r="G34" s="18">
        <f>IF(A34="","",'شجرة الحسابات'!C34)</f>
      </c>
    </row>
    <row r="35" spans="1:7" x14ac:dyDescent="0.25">
      <c r="A35" s="17">
        <f>IF('شجرة الحسابات'!A35="","",'شجرة الحسابات'!A35)</f>
      </c>
      <c r="B35" s="14">
        <f>IF(A35="","",'شجرة الحسابات'!B35)</f>
      </c>
      <c r="C35" s="16">
        <f>IF(A35="","",SUMIF('القيود'!$C$5:$C$504,A35,'القيود'!$F$5:$F$504))</f>
      </c>
      <c r="D35" s="16">
        <f>IF(A35="","",SUMIF('القيود'!$C$5:$C$504,A35,'القيود'!$G$5:$G$504))</f>
      </c>
      <c r="E35" s="16">
        <f>IF(A35="","",MAX(C35-D35,0))</f>
      </c>
      <c r="F35" s="16">
        <f>IF(A35="","",MAX(D35-C35,0))</f>
      </c>
      <c r="G35" s="18">
        <f>IF(A35="","",'شجرة الحسابات'!C35)</f>
      </c>
    </row>
    <row r="36" spans="1:7" x14ac:dyDescent="0.25">
      <c r="A36" s="17">
        <f>IF('شجرة الحسابات'!A36="","",'شجرة الحسابات'!A36)</f>
      </c>
      <c r="B36" s="14">
        <f>IF(A36="","",'شجرة الحسابات'!B36)</f>
      </c>
      <c r="C36" s="16">
        <f>IF(A36="","",SUMIF('القيود'!$C$5:$C$504,A36,'القيود'!$F$5:$F$504))</f>
      </c>
      <c r="D36" s="16">
        <f>IF(A36="","",SUMIF('القيود'!$C$5:$C$504,A36,'القيود'!$G$5:$G$504))</f>
      </c>
      <c r="E36" s="16">
        <f>IF(A36="","",MAX(C36-D36,0))</f>
      </c>
      <c r="F36" s="16">
        <f>IF(A36="","",MAX(D36-C36,0))</f>
      </c>
      <c r="G36" s="18">
        <f>IF(A36="","",'شجرة الحسابات'!C36)</f>
      </c>
    </row>
    <row r="37" spans="1:7" x14ac:dyDescent="0.25">
      <c r="A37" s="17">
        <f>IF('شجرة الحسابات'!A37="","",'شجرة الحسابات'!A37)</f>
      </c>
      <c r="B37" s="14">
        <f>IF(A37="","",'شجرة الحسابات'!B37)</f>
      </c>
      <c r="C37" s="16">
        <f>IF(A37="","",SUMIF('القيود'!$C$5:$C$504,A37,'القيود'!$F$5:$F$504))</f>
      </c>
      <c r="D37" s="16">
        <f>IF(A37="","",SUMIF('القيود'!$C$5:$C$504,A37,'القيود'!$G$5:$G$504))</f>
      </c>
      <c r="E37" s="16">
        <f>IF(A37="","",MAX(C37-D37,0))</f>
      </c>
      <c r="F37" s="16">
        <f>IF(A37="","",MAX(D37-C37,0))</f>
      </c>
      <c r="G37" s="18">
        <f>IF(A37="","",'شجرة الحسابات'!C37)</f>
      </c>
    </row>
    <row r="38" spans="1:7" x14ac:dyDescent="0.25">
      <c r="A38" s="17">
        <f>IF('شجرة الحسابات'!A38="","",'شجرة الحسابات'!A38)</f>
      </c>
      <c r="B38" s="14">
        <f>IF(A38="","",'شجرة الحسابات'!B38)</f>
      </c>
      <c r="C38" s="16">
        <f>IF(A38="","",SUMIF('القيود'!$C$5:$C$504,A38,'القيود'!$F$5:$F$504))</f>
      </c>
      <c r="D38" s="16">
        <f>IF(A38="","",SUMIF('القيود'!$C$5:$C$504,A38,'القيود'!$G$5:$G$504))</f>
      </c>
      <c r="E38" s="16">
        <f>IF(A38="","",MAX(C38-D38,0))</f>
      </c>
      <c r="F38" s="16">
        <f>IF(A38="","",MAX(D38-C38,0))</f>
      </c>
      <c r="G38" s="18">
        <f>IF(A38="","",'شجرة الحسابات'!C38)</f>
      </c>
    </row>
    <row r="39" spans="1:7" x14ac:dyDescent="0.25">
      <c r="A39" s="17">
        <f>IF('شجرة الحسابات'!A39="","",'شجرة الحسابات'!A39)</f>
      </c>
      <c r="B39" s="14">
        <f>IF(A39="","",'شجرة الحسابات'!B39)</f>
      </c>
      <c r="C39" s="16">
        <f>IF(A39="","",SUMIF('القيود'!$C$5:$C$504,A39,'القيود'!$F$5:$F$504))</f>
      </c>
      <c r="D39" s="16">
        <f>IF(A39="","",SUMIF('القيود'!$C$5:$C$504,A39,'القيود'!$G$5:$G$504))</f>
      </c>
      <c r="E39" s="16">
        <f>IF(A39="","",MAX(C39-D39,0))</f>
      </c>
      <c r="F39" s="16">
        <f>IF(A39="","",MAX(D39-C39,0))</f>
      </c>
      <c r="G39" s="18">
        <f>IF(A39="","",'شجرة الحسابات'!C39)</f>
      </c>
    </row>
    <row r="40" spans="1:7" x14ac:dyDescent="0.25">
      <c r="A40" s="17">
        <f>IF('شجرة الحسابات'!A40="","",'شجرة الحسابات'!A40)</f>
      </c>
      <c r="B40" s="14">
        <f>IF(A40="","",'شجرة الحسابات'!B40)</f>
      </c>
      <c r="C40" s="16">
        <f>IF(A40="","",SUMIF('القيود'!$C$5:$C$504,A40,'القيود'!$F$5:$F$504))</f>
      </c>
      <c r="D40" s="16">
        <f>IF(A40="","",SUMIF('القيود'!$C$5:$C$504,A40,'القيود'!$G$5:$G$504))</f>
      </c>
      <c r="E40" s="16">
        <f>IF(A40="","",MAX(C40-D40,0))</f>
      </c>
      <c r="F40" s="16">
        <f>IF(A40="","",MAX(D40-C40,0))</f>
      </c>
      <c r="G40" s="18">
        <f>IF(A40="","",'شجرة الحسابات'!C40)</f>
      </c>
    </row>
    <row r="41" spans="1:7" x14ac:dyDescent="0.25">
      <c r="A41" s="17">
        <f>IF('شجرة الحسابات'!A41="","",'شجرة الحسابات'!A41)</f>
      </c>
      <c r="B41" s="14">
        <f>IF(A41="","",'شجرة الحسابات'!B41)</f>
      </c>
      <c r="C41" s="16">
        <f>IF(A41="","",SUMIF('القيود'!$C$5:$C$504,A41,'القيود'!$F$5:$F$504))</f>
      </c>
      <c r="D41" s="16">
        <f>IF(A41="","",SUMIF('القيود'!$C$5:$C$504,A41,'القيود'!$G$5:$G$504))</f>
      </c>
      <c r="E41" s="16">
        <f>IF(A41="","",MAX(C41-D41,0))</f>
      </c>
      <c r="F41" s="16">
        <f>IF(A41="","",MAX(D41-C41,0))</f>
      </c>
      <c r="G41" s="18">
        <f>IF(A41="","",'شجرة الحسابات'!C41)</f>
      </c>
    </row>
    <row r="42" spans="1:7" x14ac:dyDescent="0.25">
      <c r="A42" s="17">
        <f>IF('شجرة الحسابات'!A42="","",'شجرة الحسابات'!A42)</f>
      </c>
      <c r="B42" s="14">
        <f>IF(A42="","",'شجرة الحسابات'!B42)</f>
      </c>
      <c r="C42" s="16">
        <f>IF(A42="","",SUMIF('القيود'!$C$5:$C$504,A42,'القيود'!$F$5:$F$504))</f>
      </c>
      <c r="D42" s="16">
        <f>IF(A42="","",SUMIF('القيود'!$C$5:$C$504,A42,'القيود'!$G$5:$G$504))</f>
      </c>
      <c r="E42" s="16">
        <f>IF(A42="","",MAX(C42-D42,0))</f>
      </c>
      <c r="F42" s="16">
        <f>IF(A42="","",MAX(D42-C42,0))</f>
      </c>
      <c r="G42" s="18">
        <f>IF(A42="","",'شجرة الحسابات'!C42)</f>
      </c>
    </row>
    <row r="43" spans="1:7" x14ac:dyDescent="0.25">
      <c r="A43" s="17">
        <f>IF('شجرة الحسابات'!A43="","",'شجرة الحسابات'!A43)</f>
      </c>
      <c r="B43" s="14">
        <f>IF(A43="","",'شجرة الحسابات'!B43)</f>
      </c>
      <c r="C43" s="16">
        <f>IF(A43="","",SUMIF('القيود'!$C$5:$C$504,A43,'القيود'!$F$5:$F$504))</f>
      </c>
      <c r="D43" s="16">
        <f>IF(A43="","",SUMIF('القيود'!$C$5:$C$504,A43,'القيود'!$G$5:$G$504))</f>
      </c>
      <c r="E43" s="16">
        <f>IF(A43="","",MAX(C43-D43,0))</f>
      </c>
      <c r="F43" s="16">
        <f>IF(A43="","",MAX(D43-C43,0))</f>
      </c>
      <c r="G43" s="18">
        <f>IF(A43="","",'شجرة الحسابات'!C43)</f>
      </c>
    </row>
    <row r="44" spans="1:7" x14ac:dyDescent="0.25">
      <c r="A44" s="17">
        <f>IF('شجرة الحسابات'!A44="","",'شجرة الحسابات'!A44)</f>
      </c>
      <c r="B44" s="14">
        <f>IF(A44="","",'شجرة الحسابات'!B44)</f>
      </c>
      <c r="C44" s="16">
        <f>IF(A44="","",SUMIF('القيود'!$C$5:$C$504,A44,'القيود'!$F$5:$F$504))</f>
      </c>
      <c r="D44" s="16">
        <f>IF(A44="","",SUMIF('القيود'!$C$5:$C$504,A44,'القيود'!$G$5:$G$504))</f>
      </c>
      <c r="E44" s="16">
        <f>IF(A44="","",MAX(C44-D44,0))</f>
      </c>
      <c r="F44" s="16">
        <f>IF(A44="","",MAX(D44-C44,0))</f>
      </c>
      <c r="G44" s="18">
        <f>IF(A44="","",'شجرة الحسابات'!C44)</f>
      </c>
    </row>
    <row r="45" spans="1:7" x14ac:dyDescent="0.25">
      <c r="A45" s="17">
        <f>IF('شجرة الحسابات'!A45="","",'شجرة الحسابات'!A45)</f>
      </c>
      <c r="B45" s="14">
        <f>IF(A45="","",'شجرة الحسابات'!B45)</f>
      </c>
      <c r="C45" s="16">
        <f>IF(A45="","",SUMIF('القيود'!$C$5:$C$504,A45,'القيود'!$F$5:$F$504))</f>
      </c>
      <c r="D45" s="16">
        <f>IF(A45="","",SUMIF('القيود'!$C$5:$C$504,A45,'القيود'!$G$5:$G$504))</f>
      </c>
      <c r="E45" s="16">
        <f>IF(A45="","",MAX(C45-D45,0))</f>
      </c>
      <c r="F45" s="16">
        <f>IF(A45="","",MAX(D45-C45,0))</f>
      </c>
      <c r="G45" s="18">
        <f>IF(A45="","",'شجرة الحسابات'!C45)</f>
      </c>
    </row>
    <row r="46" spans="1:7" x14ac:dyDescent="0.25">
      <c r="A46" s="17">
        <f>IF('شجرة الحسابات'!A46="","",'شجرة الحسابات'!A46)</f>
      </c>
      <c r="B46" s="14">
        <f>IF(A46="","",'شجرة الحسابات'!B46)</f>
      </c>
      <c r="C46" s="16">
        <f>IF(A46="","",SUMIF('القيود'!$C$5:$C$504,A46,'القيود'!$F$5:$F$504))</f>
      </c>
      <c r="D46" s="16">
        <f>IF(A46="","",SUMIF('القيود'!$C$5:$C$504,A46,'القيود'!$G$5:$G$504))</f>
      </c>
      <c r="E46" s="16">
        <f>IF(A46="","",MAX(C46-D46,0))</f>
      </c>
      <c r="F46" s="16">
        <f>IF(A46="","",MAX(D46-C46,0))</f>
      </c>
      <c r="G46" s="18">
        <f>IF(A46="","",'شجرة الحسابات'!C46)</f>
      </c>
    </row>
    <row r="47" spans="1:7" x14ac:dyDescent="0.25">
      <c r="A47" s="17">
        <f>IF('شجرة الحسابات'!A47="","",'شجرة الحسابات'!A47)</f>
      </c>
      <c r="B47" s="14">
        <f>IF(A47="","",'شجرة الحسابات'!B47)</f>
      </c>
      <c r="C47" s="16">
        <f>IF(A47="","",SUMIF('القيود'!$C$5:$C$504,A47,'القيود'!$F$5:$F$504))</f>
      </c>
      <c r="D47" s="16">
        <f>IF(A47="","",SUMIF('القيود'!$C$5:$C$504,A47,'القيود'!$G$5:$G$504))</f>
      </c>
      <c r="E47" s="16">
        <f>IF(A47="","",MAX(C47-D47,0))</f>
      </c>
      <c r="F47" s="16">
        <f>IF(A47="","",MAX(D47-C47,0))</f>
      </c>
      <c r="G47" s="18">
        <f>IF(A47="","",'شجرة الحسابات'!C47)</f>
      </c>
    </row>
    <row r="48" spans="1:7" x14ac:dyDescent="0.25">
      <c r="A48" s="17">
        <f>IF('شجرة الحسابات'!A48="","",'شجرة الحسابات'!A48)</f>
      </c>
      <c r="B48" s="14">
        <f>IF(A48="","",'شجرة الحسابات'!B48)</f>
      </c>
      <c r="C48" s="16">
        <f>IF(A48="","",SUMIF('القيود'!$C$5:$C$504,A48,'القيود'!$F$5:$F$504))</f>
      </c>
      <c r="D48" s="16">
        <f>IF(A48="","",SUMIF('القيود'!$C$5:$C$504,A48,'القيود'!$G$5:$G$504))</f>
      </c>
      <c r="E48" s="16">
        <f>IF(A48="","",MAX(C48-D48,0))</f>
      </c>
      <c r="F48" s="16">
        <f>IF(A48="","",MAX(D48-C48,0))</f>
      </c>
      <c r="G48" s="18">
        <f>IF(A48="","",'شجرة الحسابات'!C48)</f>
      </c>
    </row>
    <row r="49" spans="1:7" x14ac:dyDescent="0.25">
      <c r="A49" s="17">
        <f>IF('شجرة الحسابات'!A49="","",'شجرة الحسابات'!A49)</f>
      </c>
      <c r="B49" s="14">
        <f>IF(A49="","",'شجرة الحسابات'!B49)</f>
      </c>
      <c r="C49" s="16">
        <f>IF(A49="","",SUMIF('القيود'!$C$5:$C$504,A49,'القيود'!$F$5:$F$504))</f>
      </c>
      <c r="D49" s="16">
        <f>IF(A49="","",SUMIF('القيود'!$C$5:$C$504,A49,'القيود'!$G$5:$G$504))</f>
      </c>
      <c r="E49" s="16">
        <f>IF(A49="","",MAX(C49-D49,0))</f>
      </c>
      <c r="F49" s="16">
        <f>IF(A49="","",MAX(D49-C49,0))</f>
      </c>
      <c r="G49" s="18">
        <f>IF(A49="","",'شجرة الحسابات'!C49)</f>
      </c>
    </row>
    <row r="50" spans="1:7" x14ac:dyDescent="0.25">
      <c r="A50" s="17">
        <f>IF('شجرة الحسابات'!A50="","",'شجرة الحسابات'!A50)</f>
      </c>
      <c r="B50" s="14">
        <f>IF(A50="","",'شجرة الحسابات'!B50)</f>
      </c>
      <c r="C50" s="16">
        <f>IF(A50="","",SUMIF('القيود'!$C$5:$C$504,A50,'القيود'!$F$5:$F$504))</f>
      </c>
      <c r="D50" s="16">
        <f>IF(A50="","",SUMIF('القيود'!$C$5:$C$504,A50,'القيود'!$G$5:$G$504))</f>
      </c>
      <c r="E50" s="16">
        <f>IF(A50="","",MAX(C50-D50,0))</f>
      </c>
      <c r="F50" s="16">
        <f>IF(A50="","",MAX(D50-C50,0))</f>
      </c>
      <c r="G50" s="18">
        <f>IF(A50="","",'شجرة الحسابات'!C50)</f>
      </c>
    </row>
    <row r="51" spans="1:7" x14ac:dyDescent="0.25">
      <c r="A51" s="17">
        <f>IF('شجرة الحسابات'!A51="","",'شجرة الحسابات'!A51)</f>
      </c>
      <c r="B51" s="14">
        <f>IF(A51="","",'شجرة الحسابات'!B51)</f>
      </c>
      <c r="C51" s="16">
        <f>IF(A51="","",SUMIF('القيود'!$C$5:$C$504,A51,'القيود'!$F$5:$F$504))</f>
      </c>
      <c r="D51" s="16">
        <f>IF(A51="","",SUMIF('القيود'!$C$5:$C$504,A51,'القيود'!$G$5:$G$504))</f>
      </c>
      <c r="E51" s="16">
        <f>IF(A51="","",MAX(C51-D51,0))</f>
      </c>
      <c r="F51" s="16">
        <f>IF(A51="","",MAX(D51-C51,0))</f>
      </c>
      <c r="G51" s="18">
        <f>IF(A51="","",'شجرة الحسابات'!C51)</f>
      </c>
    </row>
    <row r="52" spans="1:7" x14ac:dyDescent="0.25">
      <c r="A52" s="17">
        <f>IF('شجرة الحسابات'!A52="","",'شجرة الحسابات'!A52)</f>
      </c>
      <c r="B52" s="14">
        <f>IF(A52="","",'شجرة الحسابات'!B52)</f>
      </c>
      <c r="C52" s="16">
        <f>IF(A52="","",SUMIF('القيود'!$C$5:$C$504,A52,'القيود'!$F$5:$F$504))</f>
      </c>
      <c r="D52" s="16">
        <f>IF(A52="","",SUMIF('القيود'!$C$5:$C$504,A52,'القيود'!$G$5:$G$504))</f>
      </c>
      <c r="E52" s="16">
        <f>IF(A52="","",MAX(C52-D52,0))</f>
      </c>
      <c r="F52" s="16">
        <f>IF(A52="","",MAX(D52-C52,0))</f>
      </c>
      <c r="G52" s="18">
        <f>IF(A52="","",'شجرة الحسابات'!C52)</f>
      </c>
    </row>
    <row r="53" spans="1:7" x14ac:dyDescent="0.25">
      <c r="A53" s="17">
        <f>IF('شجرة الحسابات'!A53="","",'شجرة الحسابات'!A53)</f>
      </c>
      <c r="B53" s="14">
        <f>IF(A53="","",'شجرة الحسابات'!B53)</f>
      </c>
      <c r="C53" s="16">
        <f>IF(A53="","",SUMIF('القيود'!$C$5:$C$504,A53,'القيود'!$F$5:$F$504))</f>
      </c>
      <c r="D53" s="16">
        <f>IF(A53="","",SUMIF('القيود'!$C$5:$C$504,A53,'القيود'!$G$5:$G$504))</f>
      </c>
      <c r="E53" s="16">
        <f>IF(A53="","",MAX(C53-D53,0))</f>
      </c>
      <c r="F53" s="16">
        <f>IF(A53="","",MAX(D53-C53,0))</f>
      </c>
      <c r="G53" s="18">
        <f>IF(A53="","",'شجرة الحسابات'!C53)</f>
      </c>
    </row>
    <row r="54" spans="1:7" x14ac:dyDescent="0.25">
      <c r="A54" s="17">
        <f>IF('شجرة الحسابات'!A54="","",'شجرة الحسابات'!A54)</f>
      </c>
      <c r="B54" s="14">
        <f>IF(A54="","",'شجرة الحسابات'!B54)</f>
      </c>
      <c r="C54" s="16">
        <f>IF(A54="","",SUMIF('القيود'!$C$5:$C$504,A54,'القيود'!$F$5:$F$504))</f>
      </c>
      <c r="D54" s="16">
        <f>IF(A54="","",SUMIF('القيود'!$C$5:$C$504,A54,'القيود'!$G$5:$G$504))</f>
      </c>
      <c r="E54" s="16">
        <f>IF(A54="","",MAX(C54-D54,0))</f>
      </c>
      <c r="F54" s="16">
        <f>IF(A54="","",MAX(D54-C54,0))</f>
      </c>
      <c r="G54" s="18">
        <f>IF(A54="","",'شجرة الحسابات'!C54)</f>
      </c>
    </row>
    <row r="55" spans="1:7" x14ac:dyDescent="0.25">
      <c r="A55" s="17">
        <f>IF('شجرة الحسابات'!A55="","",'شجرة الحسابات'!A55)</f>
      </c>
      <c r="B55" s="14">
        <f>IF(A55="","",'شجرة الحسابات'!B55)</f>
      </c>
      <c r="C55" s="16">
        <f>IF(A55="","",SUMIF('القيود'!$C$5:$C$504,A55,'القيود'!$F$5:$F$504))</f>
      </c>
      <c r="D55" s="16">
        <f>IF(A55="","",SUMIF('القيود'!$C$5:$C$504,A55,'القيود'!$G$5:$G$504))</f>
      </c>
      <c r="E55" s="16">
        <f>IF(A55="","",MAX(C55-D55,0))</f>
      </c>
      <c r="F55" s="16">
        <f>IF(A55="","",MAX(D55-C55,0))</f>
      </c>
      <c r="G55" s="18">
        <f>IF(A55="","",'شجرة الحسابات'!C55)</f>
      </c>
    </row>
    <row r="56" spans="1:7" x14ac:dyDescent="0.25">
      <c r="A56" s="17">
        <f>IF('شجرة الحسابات'!A56="","",'شجرة الحسابات'!A56)</f>
      </c>
      <c r="B56" s="14">
        <f>IF(A56="","",'شجرة الحسابات'!B56)</f>
      </c>
      <c r="C56" s="16">
        <f>IF(A56="","",SUMIF('القيود'!$C$5:$C$504,A56,'القيود'!$F$5:$F$504))</f>
      </c>
      <c r="D56" s="16">
        <f>IF(A56="","",SUMIF('القيود'!$C$5:$C$504,A56,'القيود'!$G$5:$G$504))</f>
      </c>
      <c r="E56" s="16">
        <f>IF(A56="","",MAX(C56-D56,0))</f>
      </c>
      <c r="F56" s="16">
        <f>IF(A56="","",MAX(D56-C56,0))</f>
      </c>
      <c r="G56" s="18">
        <f>IF(A56="","",'شجرة الحسابات'!C56)</f>
      </c>
    </row>
    <row r="57" spans="1:7" x14ac:dyDescent="0.25">
      <c r="A57" s="17">
        <f>IF('شجرة الحسابات'!A57="","",'شجرة الحسابات'!A57)</f>
      </c>
      <c r="B57" s="14">
        <f>IF(A57="","",'شجرة الحسابات'!B57)</f>
      </c>
      <c r="C57" s="16">
        <f>IF(A57="","",SUMIF('القيود'!$C$5:$C$504,A57,'القيود'!$F$5:$F$504))</f>
      </c>
      <c r="D57" s="16">
        <f>IF(A57="","",SUMIF('القيود'!$C$5:$C$504,A57,'القيود'!$G$5:$G$504))</f>
      </c>
      <c r="E57" s="16">
        <f>IF(A57="","",MAX(C57-D57,0))</f>
      </c>
      <c r="F57" s="16">
        <f>IF(A57="","",MAX(D57-C57,0))</f>
      </c>
      <c r="G57" s="18">
        <f>IF(A57="","",'شجرة الحسابات'!C57)</f>
      </c>
    </row>
    <row r="58" spans="1:7" x14ac:dyDescent="0.25">
      <c r="A58" s="17">
        <f>IF('شجرة الحسابات'!A58="","",'شجرة الحسابات'!A58)</f>
      </c>
      <c r="B58" s="14">
        <f>IF(A58="","",'شجرة الحسابات'!B58)</f>
      </c>
      <c r="C58" s="16">
        <f>IF(A58="","",SUMIF('القيود'!$C$5:$C$504,A58,'القيود'!$F$5:$F$504))</f>
      </c>
      <c r="D58" s="16">
        <f>IF(A58="","",SUMIF('القيود'!$C$5:$C$504,A58,'القيود'!$G$5:$G$504))</f>
      </c>
      <c r="E58" s="16">
        <f>IF(A58="","",MAX(C58-D58,0))</f>
      </c>
      <c r="F58" s="16">
        <f>IF(A58="","",MAX(D58-C58,0))</f>
      </c>
      <c r="G58" s="18">
        <f>IF(A58="","",'شجرة الحسابات'!C58)</f>
      </c>
    </row>
    <row r="59" spans="1:7" x14ac:dyDescent="0.25">
      <c r="A59" s="17">
        <f>IF('شجرة الحسابات'!A59="","",'شجرة الحسابات'!A59)</f>
      </c>
      <c r="B59" s="14">
        <f>IF(A59="","",'شجرة الحسابات'!B59)</f>
      </c>
      <c r="C59" s="16">
        <f>IF(A59="","",SUMIF('القيود'!$C$5:$C$504,A59,'القيود'!$F$5:$F$504))</f>
      </c>
      <c r="D59" s="16">
        <f>IF(A59="","",SUMIF('القيود'!$C$5:$C$504,A59,'القيود'!$G$5:$G$504))</f>
      </c>
      <c r="E59" s="16">
        <f>IF(A59="","",MAX(C59-D59,0))</f>
      </c>
      <c r="F59" s="16">
        <f>IF(A59="","",MAX(D59-C59,0))</f>
      </c>
      <c r="G59" s="18">
        <f>IF(A59="","",'شجرة الحسابات'!C59)</f>
      </c>
    </row>
    <row r="60" spans="1:7" x14ac:dyDescent="0.25">
      <c r="A60" s="17">
        <f>IF('شجرة الحسابات'!A60="","",'شجرة الحسابات'!A60)</f>
      </c>
      <c r="B60" s="14">
        <f>IF(A60="","",'شجرة الحسابات'!B60)</f>
      </c>
      <c r="C60" s="16">
        <f>IF(A60="","",SUMIF('القيود'!$C$5:$C$504,A60,'القيود'!$F$5:$F$504))</f>
      </c>
      <c r="D60" s="16">
        <f>IF(A60="","",SUMIF('القيود'!$C$5:$C$504,A60,'القيود'!$G$5:$G$504))</f>
      </c>
      <c r="E60" s="16">
        <f>IF(A60="","",MAX(C60-D60,0))</f>
      </c>
      <c r="F60" s="16">
        <f>IF(A60="","",MAX(D60-C60,0))</f>
      </c>
      <c r="G60" s="18">
        <f>IF(A60="","",'شجرة الحسابات'!C60)</f>
      </c>
    </row>
    <row r="61" spans="1:7" x14ac:dyDescent="0.25">
      <c r="A61" s="17">
        <f>IF('شجرة الحسابات'!A61="","",'شجرة الحسابات'!A61)</f>
      </c>
      <c r="B61" s="14">
        <f>IF(A61="","",'شجرة الحسابات'!B61)</f>
      </c>
      <c r="C61" s="16">
        <f>IF(A61="","",SUMIF('القيود'!$C$5:$C$504,A61,'القيود'!$F$5:$F$504))</f>
      </c>
      <c r="D61" s="16">
        <f>IF(A61="","",SUMIF('القيود'!$C$5:$C$504,A61,'القيود'!$G$5:$G$504))</f>
      </c>
      <c r="E61" s="16">
        <f>IF(A61="","",MAX(C61-D61,0))</f>
      </c>
      <c r="F61" s="16">
        <f>IF(A61="","",MAX(D61-C61,0))</f>
      </c>
      <c r="G61" s="18">
        <f>IF(A61="","",'شجرة الحسابات'!C61)</f>
      </c>
    </row>
    <row r="62" spans="1:7" x14ac:dyDescent="0.25">
      <c r="A62" s="17">
        <f>IF('شجرة الحسابات'!A62="","",'شجرة الحسابات'!A62)</f>
      </c>
      <c r="B62" s="14">
        <f>IF(A62="","",'شجرة الحسابات'!B62)</f>
      </c>
      <c r="C62" s="16">
        <f>IF(A62="","",SUMIF('القيود'!$C$5:$C$504,A62,'القيود'!$F$5:$F$504))</f>
      </c>
      <c r="D62" s="16">
        <f>IF(A62="","",SUMIF('القيود'!$C$5:$C$504,A62,'القيود'!$G$5:$G$504))</f>
      </c>
      <c r="E62" s="16">
        <f>IF(A62="","",MAX(C62-D62,0))</f>
      </c>
      <c r="F62" s="16">
        <f>IF(A62="","",MAX(D62-C62,0))</f>
      </c>
      <c r="G62" s="18">
        <f>IF(A62="","",'شجرة الحسابات'!C62)</f>
      </c>
    </row>
    <row r="63" spans="1:7" x14ac:dyDescent="0.25">
      <c r="A63" s="17">
        <f>IF('شجرة الحسابات'!A63="","",'شجرة الحسابات'!A63)</f>
      </c>
      <c r="B63" s="14">
        <f>IF(A63="","",'شجرة الحسابات'!B63)</f>
      </c>
      <c r="C63" s="16">
        <f>IF(A63="","",SUMIF('القيود'!$C$5:$C$504,A63,'القيود'!$F$5:$F$504))</f>
      </c>
      <c r="D63" s="16">
        <f>IF(A63="","",SUMIF('القيود'!$C$5:$C$504,A63,'القيود'!$G$5:$G$504))</f>
      </c>
      <c r="E63" s="16">
        <f>IF(A63="","",MAX(C63-D63,0))</f>
      </c>
      <c r="F63" s="16">
        <f>IF(A63="","",MAX(D63-C63,0))</f>
      </c>
      <c r="G63" s="18">
        <f>IF(A63="","",'شجرة الحسابات'!C63)</f>
      </c>
    </row>
    <row r="64" spans="1:7" x14ac:dyDescent="0.25">
      <c r="A64" s="17">
        <f>IF('شجرة الحسابات'!A64="","",'شجرة الحسابات'!A64)</f>
      </c>
      <c r="B64" s="14">
        <f>IF(A64="","",'شجرة الحسابات'!B64)</f>
      </c>
      <c r="C64" s="16">
        <f>IF(A64="","",SUMIF('القيود'!$C$5:$C$504,A64,'القيود'!$F$5:$F$504))</f>
      </c>
      <c r="D64" s="16">
        <f>IF(A64="","",SUMIF('القيود'!$C$5:$C$504,A64,'القيود'!$G$5:$G$504))</f>
      </c>
      <c r="E64" s="16">
        <f>IF(A64="","",MAX(C64-D64,0))</f>
      </c>
      <c r="F64" s="16">
        <f>IF(A64="","",MAX(D64-C64,0))</f>
      </c>
      <c r="G64" s="18">
        <f>IF(A64="","",'شجرة الحسابات'!C64)</f>
      </c>
    </row>
    <row r="65" spans="1:6" x14ac:dyDescent="0.25">
      <c r="A65" s="19" t="s">
        <v>67</v>
      </c>
      <c r="B65" s="19"/>
      <c r="C65" s="20">
        <f>SUM(C5:C64)</f>
      </c>
      <c r="D65" s="20">
        <f>SUM(D5:D64)</f>
      </c>
      <c r="E65" s="20">
        <f>SUM(E5:E64)</f>
      </c>
      <c r="F65" s="20">
        <f>SUM(F5:F64)</f>
      </c>
    </row>
    <row r="66" spans="1:4" x14ac:dyDescent="0.25">
      <c r="A66" s="21">
        <f>IF(ROUND(E65-F65,2)=0,"الميزان متزن","الميزان غير متزن: راجع القيود")</f>
      </c>
      <c r="B66" s="21"/>
      <c r="C66" s="21"/>
      <c r="D66" s="21"/>
    </row>
  </sheetData>
  <mergeCells count="4">
    <mergeCell ref="A1:G1"/>
    <mergeCell ref="A2:G2"/>
    <mergeCell ref="A65:B65"/>
    <mergeCell ref="A66:D66"/>
  </mergeCells>
  <pageMargins left="0.7" right="0.7" top="0.75" bottom="0.75" header="0.3" footer="0.3"/>
  <pageSetup paperSize="9" orientation="portrait"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workbookViewId="0" rightToLeft="1" showGridLines="0"/>
  </sheetViews>
  <sheetFormatPr defaultRowHeight="15" outlineLevelRow="0" outlineLevelCol="0" x14ac:dyDescent="55"/>
  <cols>
    <col min="1" max="1" width="34" customWidth="1"/>
    <col min="2" max="2" width="16" customWidth="1"/>
  </cols>
  <sheetData>
    <row r="1" spans="1:2" x14ac:dyDescent="0.25">
      <c r="A1" s="7" t="s">
        <v>68</v>
      </c>
      <c r="B1" s="7"/>
    </row>
    <row r="2" ht="30" customHeight="1" spans="1:2" x14ac:dyDescent="0.25">
      <c r="A2" s="8" t="s">
        <v>69</v>
      </c>
      <c r="B2" s="8"/>
    </row>
    <row r="3" spans="1:2" x14ac:dyDescent="0.25">
      <c r="A3" s="22" t="s">
        <v>70</v>
      </c>
      <c r="B3" s="23"/>
    </row>
    <row r="4" spans="1:2" x14ac:dyDescent="0.25">
      <c r="A4" s="14" t="s">
        <v>71</v>
      </c>
      <c r="B4" s="16">
        <f>SUMIFS('ميزان المراجعة'!$F$5:$F$64,'ميزان المراجعة'!$G$5:$G$64,"إيرادات")-SUMIFS('ميزان المراجعة'!$E$5:$E$64,'ميزان المراجعة'!$G$5:$G$64,"إيرادات")</f>
      </c>
    </row>
    <row r="5" spans="1:2" x14ac:dyDescent="0.25">
      <c r="A5" s="14" t="s">
        <v>72</v>
      </c>
      <c r="B5" s="16">
        <f>SUMIFS('ميزان المراجعة'!$E$5:$E$64,'ميزان المراجعة'!$G$5:$G$64,"مصروفات")-SUMIFS('ميزان المراجعة'!$F$5:$F$64,'ميزان المراجعة'!$G$5:$G$64,"مصروفات")</f>
      </c>
    </row>
    <row r="6" spans="1:2" x14ac:dyDescent="0.25">
      <c r="A6" s="24" t="s">
        <v>73</v>
      </c>
      <c r="B6" s="16">
        <f>B4-B5</f>
      </c>
    </row>
    <row r="7" spans="1:2" x14ac:dyDescent="0.25">
      <c r="A7" s="22" t="s">
        <v>74</v>
      </c>
      <c r="B7" s="23"/>
    </row>
    <row r="8" spans="1:2" x14ac:dyDescent="0.25">
      <c r="A8" s="14" t="s">
        <v>75</v>
      </c>
      <c r="B8" s="16">
        <f>SUMIFS('ميزان المراجعة'!$E$5:$E$64,'ميزان المراجعة'!$G$5:$G$64,"أصول")-SUMIFS('ميزان المراجعة'!$F$5:$F$64,'ميزان المراجعة'!$G$5:$G$64,"أصول")</f>
      </c>
    </row>
    <row r="9" spans="1:2" x14ac:dyDescent="0.25">
      <c r="A9" s="14" t="s">
        <v>76</v>
      </c>
      <c r="B9" s="16">
        <f>SUMIFS('ميزان المراجعة'!$F$5:$F$64,'ميزان المراجعة'!$G$5:$G$64,"خصوم")-SUMIFS('ميزان المراجعة'!$E$5:$E$64,'ميزان المراجعة'!$G$5:$G$64,"خصوم")</f>
      </c>
    </row>
    <row r="10" spans="1:2" x14ac:dyDescent="0.25">
      <c r="A10" s="14" t="s">
        <v>77</v>
      </c>
      <c r="B10" s="16">
        <f>SUMIFS('ميزان المراجعة'!$F$5:$F$64,'ميزان المراجعة'!$G$5:$G$64,"حقوق ملكية")-SUMIFS('ميزان المراجعة'!$E$5:$E$64,'ميزان المراجعة'!$G$5:$G$64,"حقوق ملكية")</f>
      </c>
    </row>
    <row r="11" spans="1:2" x14ac:dyDescent="0.25">
      <c r="A11" s="14" t="s">
        <v>73</v>
      </c>
      <c r="B11" s="16">
        <f>B6</f>
      </c>
    </row>
    <row r="12" spans="1:2" x14ac:dyDescent="0.25">
      <c r="A12" s="24" t="s">
        <v>78</v>
      </c>
      <c r="B12" s="16">
        <f>B9+B10+B11</f>
      </c>
    </row>
    <row r="13" spans="1:2" x14ac:dyDescent="0.25">
      <c r="A13" s="14" t="s">
        <v>79</v>
      </c>
      <c r="B13" s="16">
        <f>ROUND(B8-B12,2)</f>
      </c>
    </row>
  </sheetData>
  <mergeCells count="2">
    <mergeCell ref="A1:B1"/>
    <mergeCell ref="A2:B2"/>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عن المجلة</vt:lpstr>
      <vt:lpstr>شجرة الحسابات</vt:lpstr>
      <vt:lpstr>القيود</vt:lpstr>
      <vt:lpstr>ميزان المراجعة</vt:lpstr>
      <vt:lpstr>القوائم المختصرة</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نظام قيود وميزان مراجعة</dc:title>
  <dc:subject/>
  <dc:description/>
  <cp:keywords/>
  <cp:category/>
  <cp:lastModifiedBy>Unknown</cp:lastModifiedBy>
  <dcterms:created xsi:type="dcterms:W3CDTF">2026-09-24T00:00:00Z</dcterms:created>
  <dcterms:modified xsi:type="dcterms:W3CDTF">2026-09-24T16:13:41Z</dcterms:modified>
</cp:coreProperties>
</file>