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2" autoFilterDateGrouping="1"/>
  </bookViews>
  <sheets>
    <sheet name="عن المجلة" sheetId="1" state="visible" r:id="rId1"/>
    <sheet name="تعليمات" sheetId="2" state="visible" r:id="rId2"/>
    <sheet name="نقطة التعادل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00;[Red]-#,##0.00"/>
    <numFmt numFmtId="165" formatCode="#,##0;[Red]-#,##0"/>
    <numFmt numFmtId="166" formatCode="0.0%"/>
  </numFmts>
  <fonts count="16">
    <font>
      <name val="Calibri"/>
      <family val="2"/>
      <color theme="1"/>
      <sz val="11"/>
      <scheme val="minor"/>
    </font>
    <font>
      <name val="Arial"/>
      <b val="1"/>
      <color rgb="00FFFFFF"/>
      <sz val="24"/>
    </font>
    <font>
      <name val="Arial"/>
      <b val="1"/>
      <color rgb="00B08D57"/>
      <sz val="14"/>
    </font>
    <font>
      <name val="Arial"/>
      <b val="1"/>
      <color rgb="0014213D"/>
      <sz val="14"/>
    </font>
    <font>
      <name val="Arial"/>
      <color rgb="00000000"/>
      <sz val="12"/>
    </font>
    <font>
      <name val="Arial"/>
      <color rgb="000563C1"/>
      <sz val="12"/>
    </font>
    <font>
      <name val="Arial"/>
      <i val="1"/>
      <color rgb="00595959"/>
      <sz val="11"/>
    </font>
    <font>
      <name val="Arial"/>
      <b val="1"/>
      <color rgb="00FFFFFF"/>
      <sz val="18"/>
    </font>
    <font>
      <name val="Arial"/>
      <b val="1"/>
      <color rgb="0014213D"/>
      <sz val="13"/>
    </font>
    <font>
      <name val="Arial"/>
      <b val="1"/>
      <color rgb="00B08D57"/>
      <sz val="11"/>
    </font>
    <font>
      <name val="Arial"/>
      <color rgb="00000000"/>
      <sz val="11"/>
    </font>
    <font>
      <name val="Arial"/>
      <i val="1"/>
      <color rgb="00595959"/>
      <sz val="10"/>
    </font>
    <font>
      <name val="Arial"/>
      <color rgb="000563C1"/>
      <sz val="10"/>
    </font>
    <font>
      <name val="Arial"/>
      <b val="1"/>
      <color rgb="0014213D"/>
      <sz val="16"/>
    </font>
    <font>
      <name val="Arial"/>
      <b val="1"/>
      <color rgb="00FFFFFF"/>
      <sz val="11"/>
    </font>
    <font>
      <name val="Arial"/>
      <b val="1"/>
      <color rgb="00000000"/>
      <sz val="11"/>
    </font>
  </fonts>
  <fills count="5">
    <fill>
      <patternFill/>
    </fill>
    <fill>
      <patternFill patternType="gray125"/>
    </fill>
    <fill>
      <patternFill patternType="solid">
        <fgColor rgb="0014213D"/>
      </patternFill>
    </fill>
    <fill>
      <patternFill patternType="solid">
        <fgColor rgb="00B08D57"/>
      </patternFill>
    </fill>
    <fill>
      <patternFill patternType="solid">
        <fgColor rgb="00FFF2CC"/>
      </patternFill>
    </fill>
  </fills>
  <borders count="3">
    <border>
      <left/>
      <right/>
      <top/>
      <bottom/>
      <diagonal/>
    </border>
    <border>
      <bottom style="medium">
        <color rgb="00B08D57"/>
      </bottom>
    </border>
    <border>
      <left style="thin">
        <color rgb="00C9CDD4"/>
      </left>
      <right style="thin">
        <color rgb="00C9CDD4"/>
      </right>
      <top style="thin">
        <color rgb="00C9CDD4"/>
      </top>
      <bottom style="thin">
        <color rgb="00C9CDD4"/>
      </bottom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right" vertical="center" wrapText="1"/>
    </xf>
    <xf numFmtId="0" fontId="3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horizontal="right" vertical="center" wrapText="1"/>
    </xf>
    <xf numFmtId="0" fontId="5" fillId="0" borderId="0" applyAlignment="1" pivotButton="0" quotePrefix="0" xfId="0">
      <alignment horizontal="right" vertical="center" wrapText="1"/>
    </xf>
    <xf numFmtId="0" fontId="6" fillId="0" borderId="0" applyAlignment="1" pivotButton="0" quotePrefix="0" xfId="0">
      <alignment horizontal="right" vertical="center" wrapText="1"/>
    </xf>
    <xf numFmtId="0" fontId="7" fillId="2" borderId="0" applyAlignment="1" pivotButton="0" quotePrefix="0" xfId="0">
      <alignment horizontal="center" vertical="center"/>
    </xf>
    <xf numFmtId="0" fontId="0" fillId="3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horizontal="right" vertical="top" wrapText="1"/>
    </xf>
    <xf numFmtId="0" fontId="11" fillId="0" borderId="0" applyAlignment="1" pivotButton="0" quotePrefix="0" xfId="0">
      <alignment wrapText="1"/>
    </xf>
    <xf numFmtId="0" fontId="12" fillId="0" borderId="0" pivotButton="0" quotePrefix="0" xfId="0"/>
    <xf numFmtId="0" fontId="13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11" fillId="0" borderId="0" applyAlignment="1" pivotButton="0" quotePrefix="0" xfId="0">
      <alignment horizontal="right" vertical="center" wrapText="1"/>
    </xf>
    <xf numFmtId="0" fontId="14" fillId="2" borderId="2" applyAlignment="1" pivotButton="0" quotePrefix="0" xfId="0">
      <alignment horizontal="center" vertical="center" wrapText="1"/>
    </xf>
    <xf numFmtId="0" fontId="10" fillId="0" borderId="2" applyAlignment="1" pivotButton="0" quotePrefix="0" xfId="0">
      <alignment horizontal="right" vertical="center" wrapText="1"/>
    </xf>
    <xf numFmtId="164" fontId="10" fillId="4" borderId="2" applyAlignment="1" applyProtection="1" pivotButton="0" quotePrefix="0" xfId="0">
      <alignment horizontal="center" vertical="center"/>
      <protection locked="0" hidden="0"/>
    </xf>
    <xf numFmtId="165" fontId="10" fillId="4" borderId="2" applyAlignment="1" applyProtection="1" pivotButton="0" quotePrefix="0" xfId="0">
      <alignment horizontal="center" vertical="center"/>
      <protection locked="0" hidden="0"/>
    </xf>
    <xf numFmtId="0" fontId="15" fillId="0" borderId="2" applyAlignment="1" pivotButton="0" quotePrefix="0" xfId="0">
      <alignment horizontal="right" vertical="center" wrapText="1"/>
    </xf>
    <xf numFmtId="164" fontId="15" fillId="0" borderId="2" applyAlignment="1" pivotButton="0" quotePrefix="0" xfId="0">
      <alignment horizontal="center" vertical="center"/>
    </xf>
    <xf numFmtId="166" fontId="15" fillId="0" borderId="2" applyAlignment="1" pivotButton="0" quotePrefix="0" xfId="0">
      <alignment horizontal="center" vertical="center"/>
    </xf>
    <xf numFmtId="165" fontId="15" fillId="0" borderId="2" applyAlignment="1" pivotButton="0" quotePrefix="0" xfId="0">
      <alignment horizontal="center" vertical="center"/>
    </xf>
    <xf numFmtId="2" fontId="15" fillId="0" borderId="2" applyAlignment="1" pivotButton="0" quotePrefix="0" xfId="0">
      <alignment horizontal="center" vertical="center"/>
    </xf>
    <xf numFmtId="165" fontId="10" fillId="0" borderId="2" applyAlignment="1" pivotButton="0" quotePrefix="0" xfId="0">
      <alignment horizontal="center" vertical="center"/>
    </xf>
    <xf numFmtId="164" fontId="10" fillId="0" borderId="2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الإيراد مقابل إجمالي التكلفة</a:t>
            </a:r>
          </a:p>
        </rich>
      </tx>
    </title>
    <plotArea>
      <lineChart>
        <grouping val="standard"/>
        <ser>
          <idx val="0"/>
          <order val="0"/>
          <tx>
            <strRef>
              <f>'نقطة التعادل'!B23</f>
            </strRef>
          </tx>
          <spPr>
            <a:ln>
              <a:solidFill>
                <a:srgbClr val="14213D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'نقطة التعادل'!$A$24:$A$36</f>
            </numRef>
          </cat>
          <val>
            <numRef>
              <f>'نقطة التعادل'!$B$24:$B$36</f>
            </numRef>
          </val>
        </ser>
        <ser>
          <idx val="1"/>
          <order val="1"/>
          <tx>
            <strRef>
              <f>'نقطة التعادل'!E23</f>
            </strRef>
          </tx>
          <spPr>
            <a:ln>
              <a:solidFill>
                <a:srgbClr val="B08D57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'نقطة التعادل'!$A$24:$A$36</f>
            </numRef>
          </cat>
          <val>
            <numRef>
              <f>'نقطة التعادل'!$E$24:$E$36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7</col>
      <colOff>0</colOff>
      <row>3</row>
      <rowOff>0</rowOff>
    </from>
    <ext cx="648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am-web.com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rightToLeft="1" workbookViewId="0">
      <selection activeCell="A1" sqref="A1"/>
    </sheetView>
  </sheetViews>
  <sheetFormatPr baseColWidth="8" defaultRowHeight="15"/>
  <cols>
    <col width="100" customWidth="1" min="1" max="1"/>
  </cols>
  <sheetData>
    <row r="1" ht="40" customHeight="1">
      <c r="A1" s="1" t="inlineStr">
        <is>
          <t>مجلة المحاسب العربي</t>
        </is>
      </c>
    </row>
    <row r="2" ht="22" customHeight="1">
      <c r="A2" s="2" t="inlineStr">
        <is>
          <t>www.aam-web.com</t>
        </is>
      </c>
    </row>
    <row r="3" ht="8" customHeight="1">
      <c r="A3" s="3" t="n"/>
    </row>
    <row r="4" ht="22" customHeight="1">
      <c r="A4" s="4" t="inlineStr">
        <is>
          <t>من نحن</t>
        </is>
      </c>
    </row>
    <row r="5" ht="36" customHeight="1">
      <c r="A5" s="5" t="inlineStr">
        <is>
          <t>مجلة المحاسب العربي موقع عربي متخصص في المحاسبة والمالية، يقدّم للمحاسبين وأصحاب الأعمال مقالات وشروحًا للمعايير، وقوالب إكسيل وأدوات مالية مجانية.</t>
        </is>
      </c>
    </row>
    <row r="6" ht="8" customHeight="1">
      <c r="A6" s="3" t="n"/>
    </row>
    <row r="7" ht="22" customHeight="1">
      <c r="A7" s="4" t="inlineStr">
        <is>
          <t>ماذا تجد على الموقع</t>
        </is>
      </c>
    </row>
    <row r="8" ht="20" customHeight="1">
      <c r="A8" s="6" t="inlineStr">
        <is>
          <t>•  قوالب إكسيل جاهزة للتحميل المجاني: https://www.aam-web.com/templates</t>
        </is>
      </c>
    </row>
    <row r="9" ht="20" customHeight="1">
      <c r="A9" s="6" t="inlineStr">
        <is>
          <t>•  أدوات مالية مجانية: الزكاة، ضريبة القيمة المضافة، الإهلاك، القروض: https://www.aam-web.com/tools</t>
        </is>
      </c>
    </row>
    <row r="10" ht="20" customHeight="1">
      <c r="A10" s="5" t="inlineStr">
        <is>
          <t>•  شروح المعايير الدولية والمصرية ومقالات المحاسبة العملية</t>
        </is>
      </c>
    </row>
    <row r="11" ht="8" customHeight="1">
      <c r="A11" s="3" t="n"/>
    </row>
    <row r="12" ht="20" customHeight="1">
      <c r="A12" s="7" t="inlineStr">
        <is>
          <t>هذا القالب مجاني للاستخدام في عملك. نرجو عدم إعادة بيعه أو نشره باسم آخر.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4"/>
  <sheetViews>
    <sheetView showGridLines="0" rightToLeft="1" workbookViewId="0">
      <selection activeCell="A1" sqref="A1"/>
    </sheetView>
  </sheetViews>
  <sheetFormatPr baseColWidth="8" defaultRowHeight="15"/>
  <cols>
    <col width="4" customWidth="1" min="1" max="1"/>
    <col width="96" customWidth="1" min="2" max="2"/>
  </cols>
  <sheetData>
    <row r="1" ht="34" customHeight="1">
      <c r="A1" s="8" t="inlineStr">
        <is>
          <t>حساب نقطة التعادل وهامش الأمان</t>
        </is>
      </c>
    </row>
    <row r="2" ht="4" customHeight="1">
      <c r="A2" s="9" t="n"/>
    </row>
    <row r="4" ht="22" customHeight="1">
      <c r="B4" s="10" t="inlineStr">
        <is>
          <t>فكرة القالب</t>
        </is>
      </c>
    </row>
    <row r="5" ht="34" customHeight="1">
      <c r="A5" s="11" t="inlineStr">
        <is>
          <t>•</t>
        </is>
      </c>
      <c r="B5" s="12" t="inlineStr">
        <is>
          <t>يحسب عدد الوحدات والمبيعات اللازمة لتغطية كل التكاليف (لا ربح ولا خسارة)، والكمية اللازمة لتحقيق ربح مستهدف، وهامش الأمان، مع جدول ورسم بياني للإيراد مقابل التكلفة.</t>
        </is>
      </c>
    </row>
    <row r="6" ht="22" customHeight="1">
      <c r="B6" s="10" t="inlineStr">
        <is>
          <t>خطوات الاستخدام</t>
        </is>
      </c>
    </row>
    <row r="7" ht="34" customHeight="1">
      <c r="A7" s="11" t="inlineStr">
        <is>
          <t>•</t>
        </is>
      </c>
      <c r="B7" s="12" t="inlineStr">
        <is>
          <t>اكتب سعر بيع الوحدة، والتكلفة المتغيرة للوحدة (خامات، عمولة، تغليف)، وإجمالي التكاليف الثابتة للفترة (إيجار، رواتب ثابتة، إهلاك).</t>
        </is>
      </c>
    </row>
    <row r="8" ht="18" customHeight="1">
      <c r="A8" s="11" t="inlineStr">
        <is>
          <t>•</t>
        </is>
      </c>
      <c r="B8" s="12" t="inlineStr">
        <is>
          <t>اكتب الربح الذي تستهدفه والكمية التي تتوقع بيعها، لتعرف الربح المتوقع وهامش الأمان.</t>
        </is>
      </c>
    </row>
    <row r="9" ht="18" customHeight="1">
      <c r="A9" s="11" t="inlineStr">
        <is>
          <t>•</t>
        </is>
      </c>
      <c r="B9" s="12" t="inlineStr">
        <is>
          <t>جدول الحساسية يبدأ من صفر ويزيد بالخطوة التي تكتبها؛ غيّر الخطوة لتناسب حجم نشاطك.</t>
        </is>
      </c>
    </row>
    <row r="10" ht="22" customHeight="1">
      <c r="B10" s="10" t="inlineStr">
        <is>
          <t>ملاحظات</t>
        </is>
      </c>
    </row>
    <row r="11" ht="34" customHeight="1">
      <c r="A11" s="11" t="inlineStr">
        <is>
          <t>•</t>
        </is>
      </c>
      <c r="B11" s="12" t="inlineStr">
        <is>
          <t>إذا كان السعر أقل من أو يساوي التكلفة المتغيرة فلن تصل للتعادل أبدًا، ويظهر لك ذلك في الخانة. للنشاط متعدد المنتجات استخدم متوسطًا مرجحًا للسعر والتكلفة المتغيرة.</t>
        </is>
      </c>
    </row>
    <row r="13" ht="30" customHeight="1">
      <c r="B13" s="13" t="inlineStr">
        <is>
          <t>الخلايا الصفراء للإدخال، وباقي الخلايا معادلات محمية حتى لا تُمسح بالخطأ. لإلغاء الحماية: مراجعة ← إلغاء حماية الورقة (بدون كلمة مرور).</t>
        </is>
      </c>
    </row>
    <row r="14">
      <c r="B14" s="14" t="inlineStr">
        <is>
          <t>قوالب أخرى مجانية: https://www.aam-web.com/templates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:B2"/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36"/>
  <sheetViews>
    <sheetView showGridLines="0" rightToLeft="1" workbookViewId="0">
      <selection activeCell="A1" sqref="A1"/>
    </sheetView>
  </sheetViews>
  <sheetFormatPr baseColWidth="8" defaultRowHeight="15"/>
  <cols>
    <col width="36" customWidth="1" min="1" max="1"/>
    <col width="18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 ht="30" customHeight="1">
      <c r="A1" s="15" t="inlineStr">
        <is>
          <t>تحليل نقطة التعادل</t>
        </is>
      </c>
      <c r="B1" s="16" t="n"/>
      <c r="C1" s="16" t="n"/>
      <c r="D1" s="16" t="n"/>
      <c r="E1" s="16" t="n"/>
      <c r="F1" s="16" t="n"/>
    </row>
    <row r="2" ht="30" customHeight="1">
      <c r="A2" s="17" t="inlineStr">
        <is>
          <t>الخلايا الصفراء للإدخال، والنتائج تُحسب تلقائيًا.</t>
        </is>
      </c>
    </row>
    <row r="4" ht="30" customHeight="1">
      <c r="A4" s="18" t="inlineStr">
        <is>
          <t>المدخلات</t>
        </is>
      </c>
      <c r="B4" s="18" t="inlineStr">
        <is>
          <t>القيمة</t>
        </is>
      </c>
    </row>
    <row r="5">
      <c r="A5" s="19" t="inlineStr">
        <is>
          <t>سعر بيع الوحدة</t>
        </is>
      </c>
      <c r="B5" s="20" t="n">
        <v>150</v>
      </c>
    </row>
    <row r="6">
      <c r="A6" s="19" t="inlineStr">
        <is>
          <t>التكلفة المتغيرة للوحدة</t>
        </is>
      </c>
      <c r="B6" s="20" t="n">
        <v>90</v>
      </c>
    </row>
    <row r="7">
      <c r="A7" s="19" t="inlineStr">
        <is>
          <t>التكاليف الثابتة للفترة</t>
        </is>
      </c>
      <c r="B7" s="20" t="n">
        <v>60000</v>
      </c>
    </row>
    <row r="8">
      <c r="A8" s="19" t="inlineStr">
        <is>
          <t>الربح المستهدف</t>
        </is>
      </c>
      <c r="B8" s="20" t="n">
        <v>30000</v>
      </c>
    </row>
    <row r="9">
      <c r="A9" s="19" t="inlineStr">
        <is>
          <t>المبيعات المتوقعة (وحدات)</t>
        </is>
      </c>
      <c r="B9" s="21" t="n">
        <v>1800</v>
      </c>
    </row>
    <row r="10">
      <c r="A10" s="19" t="inlineStr">
        <is>
          <t>خطوة جدول الحساسية (وحدات)</t>
        </is>
      </c>
      <c r="B10" s="21" t="n">
        <v>200</v>
      </c>
    </row>
    <row r="12" ht="30" customHeight="1">
      <c r="A12" s="18" t="inlineStr">
        <is>
          <t>النتائج</t>
        </is>
      </c>
      <c r="B12" s="18" t="inlineStr">
        <is>
          <t>القيمة</t>
        </is>
      </c>
    </row>
    <row r="13">
      <c r="A13" s="22" t="inlineStr">
        <is>
          <t>هامش المساهمة للوحدة</t>
        </is>
      </c>
      <c r="B13" s="23">
        <f>B5-B6</f>
        <v/>
      </c>
    </row>
    <row r="14">
      <c r="A14" s="22" t="inlineStr">
        <is>
          <t>نسبة هامش المساهمة</t>
        </is>
      </c>
      <c r="B14" s="24">
        <f>IF(B5=0,"",(B5-B6)/B5)</f>
        <v/>
      </c>
    </row>
    <row r="15">
      <c r="A15" s="22" t="inlineStr">
        <is>
          <t>نقطة التعادل بالوحدات</t>
        </is>
      </c>
      <c r="B15" s="25">
        <f>IF(B13&lt;=0,"لا يوجد تعادل",ROUNDUP(B7/B13,0))</f>
        <v/>
      </c>
    </row>
    <row r="16">
      <c r="A16" s="22" t="inlineStr">
        <is>
          <t>نقطة التعادل بالقيمة</t>
        </is>
      </c>
      <c r="B16" s="23">
        <f>IF(B13&lt;=0,"لا يوجد تعادل",B7/B14)</f>
        <v/>
      </c>
    </row>
    <row r="17">
      <c r="A17" s="22" t="inlineStr">
        <is>
          <t>الوحدات اللازمة للربح المستهدف</t>
        </is>
      </c>
      <c r="B17" s="25">
        <f>IF(B13&lt;=0,"",ROUNDUP((B7+B8)/B13,0))</f>
        <v/>
      </c>
    </row>
    <row r="18">
      <c r="A18" s="22" t="inlineStr">
        <is>
          <t>الربح (الخسارة) عند المبيعات المتوقعة</t>
        </is>
      </c>
      <c r="B18" s="23">
        <f>B9*B13-B7</f>
        <v/>
      </c>
    </row>
    <row r="19">
      <c r="A19" s="22" t="inlineStr">
        <is>
          <t>هامش الأمان</t>
        </is>
      </c>
      <c r="B19" s="24">
        <f>IF(OR(B9=0,B13&lt;=0),"",(B9-B7/B13)/B9)</f>
        <v/>
      </c>
    </row>
    <row r="20">
      <c r="A20" s="22" t="inlineStr">
        <is>
          <t>درجة الرافعة التشغيلية</t>
        </is>
      </c>
      <c r="B20" s="26">
        <f>IF(B18&lt;=0,"",B9*B13/B18)</f>
        <v/>
      </c>
    </row>
    <row r="23" ht="30" customHeight="1">
      <c r="A23" s="18" t="inlineStr">
        <is>
          <t>الكمية (وحدات)</t>
        </is>
      </c>
      <c r="B23" s="18" t="inlineStr">
        <is>
          <t>الإيراد</t>
        </is>
      </c>
      <c r="C23" s="18" t="inlineStr">
        <is>
          <t>التكلفة المتغيرة</t>
        </is>
      </c>
      <c r="D23" s="18" t="inlineStr">
        <is>
          <t>التكلفة الثابتة</t>
        </is>
      </c>
      <c r="E23" s="18" t="inlineStr">
        <is>
          <t>إجمالي التكلفة</t>
        </is>
      </c>
      <c r="F23" s="18" t="inlineStr">
        <is>
          <t>الربح / الخسارة</t>
        </is>
      </c>
    </row>
    <row r="24">
      <c r="A24" s="27">
        <f>0*$B$10</f>
        <v/>
      </c>
      <c r="B24" s="28">
        <f>A24*$B$5</f>
        <v/>
      </c>
      <c r="C24" s="28">
        <f>A24*$B$6</f>
        <v/>
      </c>
      <c r="D24" s="28">
        <f>$B$7</f>
        <v/>
      </c>
      <c r="E24" s="28">
        <f>C24+D24</f>
        <v/>
      </c>
      <c r="F24" s="28">
        <f>B24-E24</f>
        <v/>
      </c>
    </row>
    <row r="25">
      <c r="A25" s="27">
        <f>1*$B$10</f>
        <v/>
      </c>
      <c r="B25" s="28">
        <f>A25*$B$5</f>
        <v/>
      </c>
      <c r="C25" s="28">
        <f>A25*$B$6</f>
        <v/>
      </c>
      <c r="D25" s="28">
        <f>$B$7</f>
        <v/>
      </c>
      <c r="E25" s="28">
        <f>C25+D25</f>
        <v/>
      </c>
      <c r="F25" s="28">
        <f>B25-E25</f>
        <v/>
      </c>
    </row>
    <row r="26">
      <c r="A26" s="27">
        <f>2*$B$10</f>
        <v/>
      </c>
      <c r="B26" s="28">
        <f>A26*$B$5</f>
        <v/>
      </c>
      <c r="C26" s="28">
        <f>A26*$B$6</f>
        <v/>
      </c>
      <c r="D26" s="28">
        <f>$B$7</f>
        <v/>
      </c>
      <c r="E26" s="28">
        <f>C26+D26</f>
        <v/>
      </c>
      <c r="F26" s="28">
        <f>B26-E26</f>
        <v/>
      </c>
    </row>
    <row r="27">
      <c r="A27" s="27">
        <f>3*$B$10</f>
        <v/>
      </c>
      <c r="B27" s="28">
        <f>A27*$B$5</f>
        <v/>
      </c>
      <c r="C27" s="28">
        <f>A27*$B$6</f>
        <v/>
      </c>
      <c r="D27" s="28">
        <f>$B$7</f>
        <v/>
      </c>
      <c r="E27" s="28">
        <f>C27+D27</f>
        <v/>
      </c>
      <c r="F27" s="28">
        <f>B27-E27</f>
        <v/>
      </c>
    </row>
    <row r="28">
      <c r="A28" s="27">
        <f>4*$B$10</f>
        <v/>
      </c>
      <c r="B28" s="28">
        <f>A28*$B$5</f>
        <v/>
      </c>
      <c r="C28" s="28">
        <f>A28*$B$6</f>
        <v/>
      </c>
      <c r="D28" s="28">
        <f>$B$7</f>
        <v/>
      </c>
      <c r="E28" s="28">
        <f>C28+D28</f>
        <v/>
      </c>
      <c r="F28" s="28">
        <f>B28-E28</f>
        <v/>
      </c>
    </row>
    <row r="29">
      <c r="A29" s="27">
        <f>5*$B$10</f>
        <v/>
      </c>
      <c r="B29" s="28">
        <f>A29*$B$5</f>
        <v/>
      </c>
      <c r="C29" s="28">
        <f>A29*$B$6</f>
        <v/>
      </c>
      <c r="D29" s="28">
        <f>$B$7</f>
        <v/>
      </c>
      <c r="E29" s="28">
        <f>C29+D29</f>
        <v/>
      </c>
      <c r="F29" s="28">
        <f>B29-E29</f>
        <v/>
      </c>
    </row>
    <row r="30">
      <c r="A30" s="27">
        <f>6*$B$10</f>
        <v/>
      </c>
      <c r="B30" s="28">
        <f>A30*$B$5</f>
        <v/>
      </c>
      <c r="C30" s="28">
        <f>A30*$B$6</f>
        <v/>
      </c>
      <c r="D30" s="28">
        <f>$B$7</f>
        <v/>
      </c>
      <c r="E30" s="28">
        <f>C30+D30</f>
        <v/>
      </c>
      <c r="F30" s="28">
        <f>B30-E30</f>
        <v/>
      </c>
    </row>
    <row r="31">
      <c r="A31" s="27">
        <f>7*$B$10</f>
        <v/>
      </c>
      <c r="B31" s="28">
        <f>A31*$B$5</f>
        <v/>
      </c>
      <c r="C31" s="28">
        <f>A31*$B$6</f>
        <v/>
      </c>
      <c r="D31" s="28">
        <f>$B$7</f>
        <v/>
      </c>
      <c r="E31" s="28">
        <f>C31+D31</f>
        <v/>
      </c>
      <c r="F31" s="28">
        <f>B31-E31</f>
        <v/>
      </c>
    </row>
    <row r="32">
      <c r="A32" s="27">
        <f>8*$B$10</f>
        <v/>
      </c>
      <c r="B32" s="28">
        <f>A32*$B$5</f>
        <v/>
      </c>
      <c r="C32" s="28">
        <f>A32*$B$6</f>
        <v/>
      </c>
      <c r="D32" s="28">
        <f>$B$7</f>
        <v/>
      </c>
      <c r="E32" s="28">
        <f>C32+D32</f>
        <v/>
      </c>
      <c r="F32" s="28">
        <f>B32-E32</f>
        <v/>
      </c>
    </row>
    <row r="33">
      <c r="A33" s="27">
        <f>9*$B$10</f>
        <v/>
      </c>
      <c r="B33" s="28">
        <f>A33*$B$5</f>
        <v/>
      </c>
      <c r="C33" s="28">
        <f>A33*$B$6</f>
        <v/>
      </c>
      <c r="D33" s="28">
        <f>$B$7</f>
        <v/>
      </c>
      <c r="E33" s="28">
        <f>C33+D33</f>
        <v/>
      </c>
      <c r="F33" s="28">
        <f>B33-E33</f>
        <v/>
      </c>
    </row>
    <row r="34">
      <c r="A34" s="27">
        <f>10*$B$10</f>
        <v/>
      </c>
      <c r="B34" s="28">
        <f>A34*$B$5</f>
        <v/>
      </c>
      <c r="C34" s="28">
        <f>A34*$B$6</f>
        <v/>
      </c>
      <c r="D34" s="28">
        <f>$B$7</f>
        <v/>
      </c>
      <c r="E34" s="28">
        <f>C34+D34</f>
        <v/>
      </c>
      <c r="F34" s="28">
        <f>B34-E34</f>
        <v/>
      </c>
    </row>
    <row r="35">
      <c r="A35" s="27">
        <f>11*$B$10</f>
        <v/>
      </c>
      <c r="B35" s="28">
        <f>A35*$B$5</f>
        <v/>
      </c>
      <c r="C35" s="28">
        <f>A35*$B$6</f>
        <v/>
      </c>
      <c r="D35" s="28">
        <f>$B$7</f>
        <v/>
      </c>
      <c r="E35" s="28">
        <f>C35+D35</f>
        <v/>
      </c>
      <c r="F35" s="28">
        <f>B35-E35</f>
        <v/>
      </c>
    </row>
    <row r="36">
      <c r="A36" s="27">
        <f>12*$B$10</f>
        <v/>
      </c>
      <c r="B36" s="28">
        <f>A36*$B$5</f>
        <v/>
      </c>
      <c r="C36" s="28">
        <f>A36*$B$6</f>
        <v/>
      </c>
      <c r="D36" s="28">
        <f>$B$7</f>
        <v/>
      </c>
      <c r="E36" s="28">
        <f>C36+D36</f>
        <v/>
      </c>
      <c r="F36" s="28">
        <f>B36-E36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2">
    <mergeCell ref="A2:F2"/>
    <mergeCell ref="A1:F1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2026-10-27T20:38:13Z</dcterms:created>
  <dcterms:modified xsi:type="dcterms:W3CDTF">2026-10-27T20:38:13Z</dcterms:modified>
</cp:coreProperties>
</file>