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2" autoFilterDateGrouping="1"/>
  </bookViews>
  <sheets>
    <sheet name="عن المجلة" sheetId="1" state="visible" r:id="rId1"/>
    <sheet name="تعليمات" sheetId="2" state="visible" r:id="rId2"/>
    <sheet name="الورديات" sheetId="3" state="visible" r:id="rId3"/>
  </sheets>
  <definedNames/>
  <calcPr calcId="124519" fullCalcOnLoad="1"/>
</workbook>
</file>

<file path=xl/styles.xml><?xml version="1.0" encoding="utf-8"?>
<styleSheet xmlns="http://schemas.openxmlformats.org/spreadsheetml/2006/main">
  <numFmts count="3">
    <numFmt numFmtId="164" formatCode="yyyy-mm-dd"/>
    <numFmt numFmtId="165" formatCode="dd/mm/yyyy"/>
    <numFmt numFmtId="166" formatCode="#,##0;[Red]-#,##0"/>
  </numFmts>
  <fonts count="19">
    <font>
      <name val="Calibri"/>
      <family val="2"/>
      <color theme="1"/>
      <sz val="11"/>
      <scheme val="minor"/>
    </font>
    <font>
      <name val="Arial"/>
      <b val="1"/>
      <color rgb="00FFFFFF"/>
      <sz val="24"/>
    </font>
    <font>
      <name val="Arial"/>
      <b val="1"/>
      <color rgb="00B08D57"/>
      <sz val="14"/>
    </font>
    <font>
      <name val="Arial"/>
      <b val="1"/>
      <color rgb="0014213D"/>
      <sz val="14"/>
    </font>
    <font>
      <name val="Arial"/>
      <color rgb="00000000"/>
      <sz val="12"/>
    </font>
    <font>
      <name val="Arial"/>
      <color rgb="000563C1"/>
      <sz val="12"/>
    </font>
    <font>
      <name val="Arial"/>
      <i val="1"/>
      <color rgb="00595959"/>
      <sz val="11"/>
    </font>
    <font>
      <name val="Arial"/>
      <b val="1"/>
      <color rgb="00FFFFFF"/>
      <sz val="18"/>
    </font>
    <font>
      <name val="Arial"/>
      <b val="1"/>
      <color rgb="0014213D"/>
      <sz val="13"/>
    </font>
    <font>
      <name val="Arial"/>
      <b val="1"/>
      <color rgb="00B08D57"/>
      <sz val="11"/>
    </font>
    <font>
      <name val="Arial"/>
      <color rgb="00000000"/>
      <sz val="11"/>
    </font>
    <font>
      <name val="Arial"/>
      <i val="1"/>
      <color rgb="00595959"/>
      <sz val="10"/>
    </font>
    <font>
      <name val="Arial"/>
      <color rgb="000563C1"/>
      <sz val="10"/>
    </font>
    <font>
      <name val="Arial"/>
      <b val="1"/>
      <color rgb="0014213D"/>
      <sz val="16"/>
    </font>
    <font>
      <name val="Arial"/>
      <b val="1"/>
      <color rgb="00000000"/>
      <sz val="11"/>
    </font>
    <font>
      <name val="Arial"/>
      <b val="1"/>
      <color rgb="00FFFFFF"/>
      <sz val="11"/>
    </font>
    <font>
      <name val="Arial"/>
      <color rgb="00595959"/>
      <sz val="8"/>
    </font>
    <font>
      <name val="Arial"/>
      <color rgb="00000000"/>
      <sz val="9"/>
    </font>
    <font>
      <name val="Arial"/>
      <b val="1"/>
      <color rgb="00FFFFFF"/>
      <sz val="12"/>
    </font>
  </fonts>
  <fills count="5">
    <fill>
      <patternFill/>
    </fill>
    <fill>
      <patternFill patternType="gray125"/>
    </fill>
    <fill>
      <patternFill patternType="solid">
        <fgColor rgb="0014213D"/>
      </patternFill>
    </fill>
    <fill>
      <patternFill patternType="solid">
        <fgColor rgb="00B08D57"/>
      </patternFill>
    </fill>
    <fill>
      <patternFill patternType="solid">
        <fgColor rgb="00FFF2CC"/>
      </patternFill>
    </fill>
  </fills>
  <borders count="7">
    <border>
      <left/>
      <right/>
      <top/>
      <bottom/>
      <diagonal/>
    </border>
    <border>
      <bottom style="medium">
        <color rgb="00B08D57"/>
      </bottom>
    </border>
    <border>
      <left style="thin">
        <color rgb="00C9CDD4"/>
      </left>
      <right style="thin">
        <color rgb="00C9CDD4"/>
      </right>
      <top style="thin">
        <color rgb="00C9CDD4"/>
      </top>
      <bottom style="thin">
        <color rgb="00C9CDD4"/>
      </bottom>
    </border>
    <border>
      <left/>
      <right/>
      <top style="thin">
        <color rgb="00C9CDD4"/>
      </top>
      <bottom/>
      <diagonal/>
    </border>
    <border>
      <left/>
      <right style="thin">
        <color rgb="00C9CDD4"/>
      </right>
      <top style="thin">
        <color rgb="00C9CDD4"/>
      </top>
      <bottom/>
      <diagonal/>
    </border>
    <border>
      <left/>
      <right/>
      <top style="thin">
        <color rgb="00C9CDD4"/>
      </top>
      <bottom style="thin">
        <color rgb="00C9CDD4"/>
      </bottom>
      <diagonal/>
    </border>
    <border>
      <left/>
      <right style="thin">
        <color rgb="00C9CDD4"/>
      </right>
      <top style="thin">
        <color rgb="00C9CDD4"/>
      </top>
      <bottom style="thin">
        <color rgb="00C9CDD4"/>
      </bottom>
      <diagonal/>
    </border>
  </borders>
  <cellStyleXfs count="1">
    <xf numFmtId="0" fontId="0" fillId="0" borderId="0"/>
  </cellStyleXfs>
  <cellXfs count="34">
    <xf numFmtId="0" fontId="0" fillId="0" borderId="0" pivotButton="0" quotePrefix="0" xfId="0"/>
    <xf numFmtId="0" fontId="1" fillId="2" borderId="0" applyAlignment="1" pivotButton="0" quotePrefix="0" xfId="0">
      <alignment horizontal="center" vertical="center" wrapText="1"/>
    </xf>
    <xf numFmtId="0" fontId="2" fillId="0" borderId="0" applyAlignment="1" pivotButton="0" quotePrefix="0" xfId="0">
      <alignment horizontal="center" vertical="center" wrapText="1"/>
    </xf>
    <xf numFmtId="0" fontId="0" fillId="0" borderId="0" applyAlignment="1" pivotButton="0" quotePrefix="0" xfId="0">
      <alignment horizontal="right" vertical="center" wrapText="1"/>
    </xf>
    <xf numFmtId="0" fontId="3" fillId="0" borderId="0" applyAlignment="1" pivotButton="0" quotePrefix="0" xfId="0">
      <alignment horizontal="right" vertical="center" wrapText="1"/>
    </xf>
    <xf numFmtId="0" fontId="4" fillId="0" borderId="0" applyAlignment="1" pivotButton="0" quotePrefix="0" xfId="0">
      <alignment horizontal="right" vertical="center" wrapText="1"/>
    </xf>
    <xf numFmtId="0" fontId="5" fillId="0" borderId="0" applyAlignment="1" pivotButton="0" quotePrefix="0" xfId="0">
      <alignment horizontal="right" vertical="center" wrapText="1"/>
    </xf>
    <xf numFmtId="0" fontId="6" fillId="0" borderId="0" applyAlignment="1" pivotButton="0" quotePrefix="0" xfId="0">
      <alignment horizontal="right" vertical="center" wrapText="1"/>
    </xf>
    <xf numFmtId="0" fontId="7" fillId="2" borderId="0" applyAlignment="1" pivotButton="0" quotePrefix="0" xfId="0">
      <alignment horizontal="center" vertical="center"/>
    </xf>
    <xf numFmtId="0" fontId="0" fillId="3" borderId="0" pivotButton="0" quotePrefix="0" xfId="0"/>
    <xf numFmtId="0" fontId="8" fillId="0" borderId="0" pivotButton="0" quotePrefix="0" xfId="0"/>
    <xf numFmtId="0" fontId="9" fillId="0" borderId="0" pivotButton="0" quotePrefix="0" xfId="0"/>
    <xf numFmtId="0" fontId="10" fillId="0" borderId="0" applyAlignment="1" pivotButton="0" quotePrefix="0" xfId="0">
      <alignment horizontal="right" vertical="top" wrapText="1"/>
    </xf>
    <xf numFmtId="0" fontId="11" fillId="0" borderId="0" applyAlignment="1" pivotButton="0" quotePrefix="0" xfId="0">
      <alignment wrapText="1"/>
    </xf>
    <xf numFmtId="0" fontId="12" fillId="0" borderId="0" pivotButton="0" quotePrefix="0" xfId="0"/>
    <xf numFmtId="0" fontId="13" fillId="0" borderId="1" applyAlignment="1" pivotButton="0" quotePrefix="0" xfId="0">
      <alignment horizontal="center" vertical="center"/>
    </xf>
    <xf numFmtId="0" fontId="0" fillId="0" borderId="1" pivotButton="0" quotePrefix="0" xfId="0"/>
    <xf numFmtId="0" fontId="11" fillId="0" borderId="0" applyAlignment="1" pivotButton="0" quotePrefix="0" xfId="0">
      <alignment horizontal="right" vertical="center" wrapText="1"/>
    </xf>
    <xf numFmtId="0" fontId="14" fillId="0" borderId="2" applyAlignment="1" pivotButton="0" quotePrefix="0" xfId="0">
      <alignment horizontal="right" vertical="center" wrapText="1"/>
    </xf>
    <xf numFmtId="165" fontId="10" fillId="4" borderId="2" applyAlignment="1" applyProtection="1" pivotButton="0" quotePrefix="0" xfId="0">
      <alignment horizontal="center" vertical="center"/>
      <protection locked="0" hidden="0"/>
    </xf>
    <xf numFmtId="0" fontId="0" fillId="0" borderId="5" applyProtection="1" pivotButton="0" quotePrefix="0" xfId="0">
      <protection locked="0" hidden="0"/>
    </xf>
    <xf numFmtId="0" fontId="0" fillId="0" borderId="6" applyProtection="1" pivotButton="0" quotePrefix="0" xfId="0">
      <protection locked="0" hidden="0"/>
    </xf>
    <xf numFmtId="0" fontId="0" fillId="0" borderId="5" pivotButton="0" quotePrefix="0" xfId="0"/>
    <xf numFmtId="0" fontId="0" fillId="0" borderId="6" pivotButton="0" quotePrefix="0" xfId="0"/>
    <xf numFmtId="0" fontId="14" fillId="0" borderId="2" applyAlignment="1" pivotButton="0" quotePrefix="0" xfId="0">
      <alignment horizontal="center" vertical="center" wrapText="1"/>
    </xf>
    <xf numFmtId="166" fontId="10" fillId="4" borderId="2" applyAlignment="1" applyProtection="1" pivotButton="0" quotePrefix="0" xfId="0">
      <alignment horizontal="center" vertical="center"/>
      <protection locked="0" hidden="0"/>
    </xf>
    <xf numFmtId="0" fontId="15" fillId="2" borderId="2" applyAlignment="1" pivotButton="0" quotePrefix="0" xfId="0">
      <alignment horizontal="center" vertical="center" wrapText="1"/>
    </xf>
    <xf numFmtId="0" fontId="17" fillId="0" borderId="2" applyAlignment="1" pivotButton="0" quotePrefix="0" xfId="0">
      <alignment horizontal="right" vertical="center" wrapText="1"/>
    </xf>
    <xf numFmtId="0" fontId="16" fillId="0" borderId="0" applyAlignment="1" pivotButton="0" quotePrefix="0" xfId="0">
      <alignment horizontal="center"/>
    </xf>
    <xf numFmtId="0" fontId="10" fillId="4" borderId="2" applyAlignment="1" applyProtection="1" pivotButton="0" quotePrefix="0" xfId="0">
      <alignment horizontal="right" vertical="center"/>
      <protection locked="0" hidden="0"/>
    </xf>
    <xf numFmtId="0" fontId="10" fillId="4" borderId="2" applyAlignment="1" applyProtection="1" pivotButton="0" quotePrefix="0" xfId="0">
      <alignment horizontal="center" vertical="center"/>
      <protection locked="0" hidden="0"/>
    </xf>
    <xf numFmtId="1" fontId="10" fillId="0" borderId="2" applyAlignment="1" pivotButton="0" quotePrefix="0" xfId="0">
      <alignment horizontal="center" vertical="center"/>
    </xf>
    <xf numFmtId="0" fontId="18" fillId="3" borderId="0" pivotButton="0" quotePrefix="0" xfId="0"/>
    <xf numFmtId="1" fontId="14" fillId="0" borderId="2" applyAlignment="1" pivotButton="0" quotePrefix="0" xfId="0">
      <alignment horizontal="center" vertical="center"/>
    </xf>
  </cellXfs>
  <cellStyles count="1">
    <cellStyle name="Normal" xfId="0" builtinId="0" hidden="0"/>
  </cellStyles>
  <dxfs count="1">
    <dxf>
      <font>
        <name val="Arial"/>
        <b val="1"/>
        <color rgb="009C0006"/>
      </font>
      <fill>
        <patternFill patternType="solid">
          <fgColor rgb="00F8D7DA"/>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www.aam-web.com" TargetMode="External" Id="rId1" /></Relationships>
</file>

<file path=xl/worksheets/sheet1.xml><?xml version="1.0" encoding="utf-8"?>
<worksheet xmlns="http://schemas.openxmlformats.org/spreadsheetml/2006/main">
  <sheetPr>
    <outlinePr summaryBelow="1" summaryRight="1"/>
    <pageSetUpPr/>
  </sheetPr>
  <dimension ref="A1:A12"/>
  <sheetViews>
    <sheetView showGridLines="0" rightToLeft="1" workbookViewId="0">
      <selection activeCell="A1" sqref="A1"/>
    </sheetView>
  </sheetViews>
  <sheetFormatPr baseColWidth="8" defaultRowHeight="15"/>
  <cols>
    <col width="100" customWidth="1" min="1" max="1"/>
  </cols>
  <sheetData>
    <row r="1" ht="40" customHeight="1">
      <c r="A1" s="1" t="inlineStr">
        <is>
          <t>مجلة المحاسب العربي</t>
        </is>
      </c>
    </row>
    <row r="2" ht="22" customHeight="1">
      <c r="A2" s="2" t="inlineStr">
        <is>
          <t>www.aam-web.com</t>
        </is>
      </c>
    </row>
    <row r="3" ht="8" customHeight="1">
      <c r="A3" s="3" t="n"/>
    </row>
    <row r="4" ht="22" customHeight="1">
      <c r="A4" s="4" t="inlineStr">
        <is>
          <t>من نحن</t>
        </is>
      </c>
    </row>
    <row r="5" ht="36" customHeight="1">
      <c r="A5" s="5" t="inlineStr">
        <is>
          <t>مجلة المحاسب العربي موقع عربي متخصص في المحاسبة والمالية، يقدّم للمحاسبين وأصحاب الأعمال مقالات وشروحًا للمعايير، وقوالب إكسيل وأدوات مالية مجانية.</t>
        </is>
      </c>
    </row>
    <row r="6" ht="8" customHeight="1">
      <c r="A6" s="3" t="n"/>
    </row>
    <row r="7" ht="22" customHeight="1">
      <c r="A7" s="4" t="inlineStr">
        <is>
          <t>ماذا تجد على الموقع</t>
        </is>
      </c>
    </row>
    <row r="8" ht="20" customHeight="1">
      <c r="A8" s="6" t="inlineStr">
        <is>
          <t>•  قوالب إكسيل جاهزة للتحميل المجاني: https://www.aam-web.com/templates</t>
        </is>
      </c>
    </row>
    <row r="9" ht="20" customHeight="1">
      <c r="A9" s="6" t="inlineStr">
        <is>
          <t>•  أدوات مالية مجانية: الزكاة، ضريبة القيمة المضافة، الإهلاك، القروض: https://www.aam-web.com/tools</t>
        </is>
      </c>
    </row>
    <row r="10" ht="20" customHeight="1">
      <c r="A10" s="5" t="inlineStr">
        <is>
          <t>•  شروح المعايير الدولية والمصرية ومقالات المحاسبة العملية</t>
        </is>
      </c>
    </row>
    <row r="11" ht="8" customHeight="1">
      <c r="A11" s="3" t="n"/>
    </row>
    <row r="12" ht="20" customHeight="1">
      <c r="A12" s="7" t="inlineStr">
        <is>
          <t>هذا القالب مجاني للاستخدام في عملك. نرجو عدم إعادة بيعه أو نشره باسم آخر.</t>
        </is>
      </c>
    </row>
  </sheetData>
  <sheetProtection selectLockedCells="0" selectUnlockedCells="0" sheet="1" objects="0" insertRows="1" insertHyperlinks="1" autoFilter="1" scenarios="0" formatColumns="1" deleteColumns="1" insertColumns="1" pivotTables="1" deleteRows="1" formatCells="1" formatRows="1" sort="1"/>
  <hyperlinks>
    <hyperlink xmlns:r="http://schemas.openxmlformats.org/officeDocument/2006/relationships" ref="A2" r:id="rId1"/>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14"/>
  <sheetViews>
    <sheetView showGridLines="0" rightToLeft="1" workbookViewId="0">
      <selection activeCell="A1" sqref="A1"/>
    </sheetView>
  </sheetViews>
  <sheetFormatPr baseColWidth="8" defaultRowHeight="15"/>
  <cols>
    <col width="4" customWidth="1" min="1" max="1"/>
    <col width="96" customWidth="1" min="2" max="2"/>
  </cols>
  <sheetData>
    <row r="1" ht="34" customHeight="1">
      <c r="A1" s="8" t="inlineStr">
        <is>
          <t>جدول ورديات الموظفين الشهري</t>
        </is>
      </c>
    </row>
    <row r="2" ht="4" customHeight="1">
      <c r="A2" s="9" t="n"/>
    </row>
    <row r="4" ht="22" customHeight="1">
      <c r="B4" s="10" t="inlineStr">
        <is>
          <t>فكرة القالب</t>
        </is>
      </c>
    </row>
    <row r="5" ht="34" customHeight="1">
      <c r="A5" s="11" t="inlineStr">
        <is>
          <t>•</t>
        </is>
      </c>
      <c r="B5" s="12" t="inlineStr">
        <is>
          <t>جدول شهري يوزع الموظفين على الورديات يومًا بيوم، ويعد لكل موظف أيام كل وردية وأيام الراحة، ويعد لكل يوم عدد الموجودين في كل وردية وينبهك إذا قل العدد عن الحد الأدنى.</t>
        </is>
      </c>
    </row>
    <row r="6" ht="22" customHeight="1">
      <c r="B6" s="10" t="inlineStr">
        <is>
          <t>خطوات الاستخدام</t>
        </is>
      </c>
    </row>
    <row r="7" ht="18" customHeight="1">
      <c r="A7" s="11" t="inlineStr">
        <is>
          <t>•</t>
        </is>
      </c>
      <c r="B7" s="12" t="inlineStr">
        <is>
          <t>اكتب الشهر (أول يوم فيه) والحد الأدنى المطلوب لكل وردية في اليوم.</t>
        </is>
      </c>
    </row>
    <row r="8" ht="34" customHeight="1">
      <c r="A8" s="11" t="inlineStr">
        <is>
          <t>•</t>
        </is>
      </c>
      <c r="B8" s="12" t="inlineStr">
        <is>
          <t>اكتب أسماء الموظفين، ثم اختر لكل يوم رمز الوردية من القائمة: ص = صباحي، م = مسائي، ل = ليلي، ر = راحة، إ = إجازة.</t>
        </is>
      </c>
    </row>
    <row r="9" ht="18" customHeight="1">
      <c r="A9" s="11" t="inlineStr">
        <is>
          <t>•</t>
        </is>
      </c>
      <c r="B9" s="12" t="inlineStr">
        <is>
          <t>صفوف التغطية في الأسفل تتلون بالأحمر في الأيام التي تقل فيها وردية عن الحد الأدنى.</t>
        </is>
      </c>
    </row>
    <row r="10" ht="22" customHeight="1">
      <c r="B10" s="10" t="inlineStr">
        <is>
          <t>ملاحظات</t>
        </is>
      </c>
    </row>
    <row r="11" ht="34" customHeight="1">
      <c r="A11" s="11" t="inlineStr">
        <is>
          <t>•</t>
        </is>
      </c>
      <c r="B11" s="12" t="inlineStr">
        <is>
          <t>الأيام بعد نهاية الشهر (29 إلى 31) تظهر فارغة تلقائيًا في الشهور الأقصر. يمكنك تغيير معنى الرموز في جدول المفتاح بشرط الالتزام بنفس الحروف.</t>
        </is>
      </c>
    </row>
    <row r="13" ht="30" customHeight="1">
      <c r="B13" s="13" t="inlineStr">
        <is>
          <t>الخلايا الصفراء للإدخال، وباقي الخلايا معادلات محمية حتى لا تُمسح بالخطأ. لإلغاء الحماية: مراجعة ← إلغاء حماية الورقة (بدون كلمة مرور).</t>
        </is>
      </c>
    </row>
    <row r="14">
      <c r="B14" s="14" t="inlineStr">
        <is>
          <t>قوالب أخرى مجانية: https://www.aam-web.com/templates</t>
        </is>
      </c>
    </row>
  </sheetData>
  <sheetProtection selectLockedCells="0" selectUnlockedCells="0" sheet="1" objects="0" insertRows="1" insertHyperlinks="1" autoFilter="1" scenarios="0" formatColumns="1" deleteColumns="1" insertColumns="1" pivotTables="1" deleteRows="1" formatCells="1" formatRows="1" sort="1"/>
  <mergeCells count="2">
    <mergeCell ref="A2:B2"/>
    <mergeCell ref="A1:B1"/>
  </mergeCell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AK28"/>
  <sheetViews>
    <sheetView showGridLines="0" rightToLeft="1" workbookViewId="0">
      <pane xSplit="1" ySplit="7" topLeftCell="B8" activePane="bottomRight" state="frozen"/>
      <selection pane="topRight"/>
      <selection pane="bottomLeft"/>
      <selection pane="bottomRight" activeCell="A1" sqref="A1"/>
    </sheetView>
  </sheetViews>
  <sheetFormatPr baseColWidth="8" defaultRowHeight="15"/>
  <cols>
    <col width="22" customWidth="1" min="1" max="1"/>
    <col width="4.2" customWidth="1" min="2" max="2"/>
    <col width="4.2" customWidth="1" min="3" max="3"/>
    <col width="4.2" customWidth="1" min="4" max="4"/>
    <col width="4.2" customWidth="1" min="5" max="5"/>
    <col width="4.2" customWidth="1" min="6" max="6"/>
    <col width="4.2" customWidth="1" min="7" max="7"/>
    <col width="4.2" customWidth="1" min="8" max="8"/>
    <col width="4.2" customWidth="1" min="9" max="9"/>
    <col width="4.2" customWidth="1" min="10" max="10"/>
    <col width="4.2" customWidth="1" min="11" max="11"/>
    <col width="4.2" customWidth="1" min="12" max="12"/>
    <col width="4.2" customWidth="1" min="13" max="13"/>
    <col width="4.2" customWidth="1" min="14" max="14"/>
    <col width="4.2" customWidth="1" min="15" max="15"/>
    <col width="4.2" customWidth="1" min="16" max="16"/>
    <col width="4.2" customWidth="1" min="17" max="17"/>
    <col width="4.2" customWidth="1" min="18" max="18"/>
    <col width="4.2" customWidth="1" min="19" max="19"/>
    <col width="4.2" customWidth="1" min="20" max="20"/>
    <col width="4.2" customWidth="1" min="21" max="21"/>
    <col width="4.2" customWidth="1" min="22" max="22"/>
    <col width="4.2" customWidth="1" min="23" max="23"/>
    <col width="4.2" customWidth="1" min="24" max="24"/>
    <col width="4.2" customWidth="1" min="25" max="25"/>
    <col width="4.2" customWidth="1" min="26" max="26"/>
    <col width="4.2" customWidth="1" min="27" max="27"/>
    <col width="4.2" customWidth="1" min="28" max="28"/>
    <col width="4.2" customWidth="1" min="29" max="29"/>
    <col width="4.2" customWidth="1" min="30" max="30"/>
    <col width="4.2" customWidth="1" min="31" max="31"/>
    <col width="4.2" customWidth="1" min="32" max="32"/>
    <col width="6.5" customWidth="1" min="33" max="33"/>
    <col width="6.5" customWidth="1" min="34" max="34"/>
    <col width="6.5" customWidth="1" min="35" max="35"/>
    <col width="6.5" customWidth="1" min="36" max="36"/>
    <col width="6.5" customWidth="1" min="37" max="37"/>
  </cols>
  <sheetData>
    <row r="1" ht="30" customHeight="1">
      <c r="A1" s="15" t="inlineStr">
        <is>
          <t>جدول الورديات الشهري</t>
        </is>
      </c>
      <c r="B1" s="16" t="n"/>
      <c r="C1" s="16" t="n"/>
      <c r="D1" s="16" t="n"/>
      <c r="E1" s="16" t="n"/>
      <c r="F1" s="16" t="n"/>
      <c r="G1" s="16" t="n"/>
      <c r="H1" s="16" t="n"/>
      <c r="I1" s="16" t="n"/>
      <c r="J1" s="16" t="n"/>
      <c r="K1" s="16" t="n"/>
      <c r="L1" s="16" t="n"/>
      <c r="M1" s="16" t="n"/>
      <c r="N1" s="16" t="n"/>
      <c r="O1" s="16" t="n"/>
      <c r="P1" s="16" t="n"/>
      <c r="Q1" s="16" t="n"/>
      <c r="R1" s="16" t="n"/>
      <c r="S1" s="16" t="n"/>
      <c r="T1" s="16" t="n"/>
      <c r="U1" s="16" t="n"/>
      <c r="V1" s="16" t="n"/>
      <c r="W1" s="16" t="n"/>
      <c r="X1" s="16" t="n"/>
      <c r="Y1" s="16" t="n"/>
      <c r="Z1" s="16" t="n"/>
      <c r="AA1" s="16" t="n"/>
      <c r="AB1" s="16" t="n"/>
      <c r="AC1" s="16" t="n"/>
      <c r="AD1" s="16" t="n"/>
      <c r="AE1" s="16" t="n"/>
      <c r="AF1" s="16" t="n"/>
      <c r="AG1" s="16" t="n"/>
      <c r="AH1" s="16" t="n"/>
      <c r="AI1" s="16" t="n"/>
      <c r="AJ1" s="16" t="n"/>
      <c r="AK1" s="16" t="n"/>
    </row>
    <row r="2" ht="30" customHeight="1">
      <c r="A2" s="17" t="inlineStr">
        <is>
          <t>اختر رمز الوردية لكل يوم: ص صباحي، م مسائي، ل ليلي، ر راحة، إ إجازة.</t>
        </is>
      </c>
    </row>
    <row r="4">
      <c r="A4" s="18" t="inlineStr">
        <is>
          <t>أول يوم في الشهر</t>
        </is>
      </c>
      <c r="B4" s="19" t="n">
        <v>46327</v>
      </c>
      <c r="C4" s="20" t="n"/>
      <c r="D4" s="20" t="n"/>
      <c r="E4" s="20" t="n"/>
      <c r="F4" s="21" t="n"/>
      <c r="H4" s="18" t="inlineStr">
        <is>
          <t>الحد الأدنى</t>
        </is>
      </c>
      <c r="I4" s="22" t="n"/>
      <c r="J4" s="22" t="n"/>
      <c r="K4" s="23" t="n"/>
      <c r="L4" s="24" t="inlineStr">
        <is>
          <t>ص</t>
        </is>
      </c>
      <c r="M4" s="25" t="n">
        <v>3</v>
      </c>
      <c r="O4" s="24" t="inlineStr">
        <is>
          <t>م</t>
        </is>
      </c>
      <c r="P4" s="25" t="n">
        <v>2</v>
      </c>
      <c r="R4" s="24" t="inlineStr">
        <is>
          <t>ل</t>
        </is>
      </c>
      <c r="S4" s="25" t="n">
        <v>1</v>
      </c>
    </row>
    <row r="6" ht="34" customHeight="1">
      <c r="A6" s="26" t="inlineStr">
        <is>
          <t>الموظف</t>
        </is>
      </c>
      <c r="B6" s="26">
        <f>DAY($B$4+0)</f>
        <v/>
      </c>
      <c r="C6" s="26">
        <f>DAY($B$4+1)</f>
        <v/>
      </c>
      <c r="D6" s="26">
        <f>DAY($B$4+2)</f>
        <v/>
      </c>
      <c r="E6" s="26">
        <f>DAY($B$4+3)</f>
        <v/>
      </c>
      <c r="F6" s="26">
        <f>DAY($B$4+4)</f>
        <v/>
      </c>
      <c r="G6" s="26">
        <f>DAY($B$4+5)</f>
        <v/>
      </c>
      <c r="H6" s="26">
        <f>DAY($B$4+6)</f>
        <v/>
      </c>
      <c r="I6" s="26">
        <f>DAY($B$4+7)</f>
        <v/>
      </c>
      <c r="J6" s="26">
        <f>DAY($B$4+8)</f>
        <v/>
      </c>
      <c r="K6" s="26">
        <f>DAY($B$4+9)</f>
        <v/>
      </c>
      <c r="L6" s="26">
        <f>DAY($B$4+10)</f>
        <v/>
      </c>
      <c r="M6" s="26">
        <f>DAY($B$4+11)</f>
        <v/>
      </c>
      <c r="N6" s="26">
        <f>DAY($B$4+12)</f>
        <v/>
      </c>
      <c r="O6" s="26">
        <f>DAY($B$4+13)</f>
        <v/>
      </c>
      <c r="P6" s="26">
        <f>DAY($B$4+14)</f>
        <v/>
      </c>
      <c r="Q6" s="26">
        <f>DAY($B$4+15)</f>
        <v/>
      </c>
      <c r="R6" s="26">
        <f>DAY($B$4+16)</f>
        <v/>
      </c>
      <c r="S6" s="26">
        <f>DAY($B$4+17)</f>
        <v/>
      </c>
      <c r="T6" s="26">
        <f>DAY($B$4+18)</f>
        <v/>
      </c>
      <c r="U6" s="26">
        <f>DAY($B$4+19)</f>
        <v/>
      </c>
      <c r="V6" s="26">
        <f>DAY($B$4+20)</f>
        <v/>
      </c>
      <c r="W6" s="26">
        <f>DAY($B$4+21)</f>
        <v/>
      </c>
      <c r="X6" s="26">
        <f>DAY($B$4+22)</f>
        <v/>
      </c>
      <c r="Y6" s="26">
        <f>DAY($B$4+23)</f>
        <v/>
      </c>
      <c r="Z6" s="26">
        <f>DAY($B$4+24)</f>
        <v/>
      </c>
      <c r="AA6" s="26">
        <f>DAY($B$4+25)</f>
        <v/>
      </c>
      <c r="AB6" s="26">
        <f>DAY($B$4+26)</f>
        <v/>
      </c>
      <c r="AC6" s="26">
        <f>DAY($B$4+27)</f>
        <v/>
      </c>
      <c r="AD6" s="26">
        <f>IF(DAY($B$4+28)=DAY($B$4)+28,DAY($B$4+28),"")</f>
        <v/>
      </c>
      <c r="AE6" s="26">
        <f>IF(DAY($B$4+29)=DAY($B$4)+29,DAY($B$4+29),"")</f>
        <v/>
      </c>
      <c r="AF6" s="26">
        <f>IF(DAY($B$4+30)=DAY($B$4)+30,DAY($B$4+30),"")</f>
        <v/>
      </c>
      <c r="AG6" s="26" t="inlineStr">
        <is>
          <t>ص</t>
        </is>
      </c>
      <c r="AH6" s="26" t="inlineStr">
        <is>
          <t>م</t>
        </is>
      </c>
      <c r="AI6" s="26" t="inlineStr">
        <is>
          <t>ل</t>
        </is>
      </c>
      <c r="AJ6" s="26" t="inlineStr">
        <is>
          <t>ر</t>
        </is>
      </c>
      <c r="AK6" s="26" t="inlineStr">
        <is>
          <t>إ</t>
        </is>
      </c>
    </row>
    <row r="7">
      <c r="A7" s="27" t="inlineStr">
        <is>
          <t>اليوم</t>
        </is>
      </c>
      <c r="B7" s="28">
        <f>IF(B6="","",CHOOSE(WEEKDAY($B$4+0),"أحد","اثن","ثلا","أرب","خمي","جمع","سبت"))</f>
        <v/>
      </c>
      <c r="C7" s="28">
        <f>IF(C6="","",CHOOSE(WEEKDAY($B$4+1),"أحد","اثن","ثلا","أرب","خمي","جمع","سبت"))</f>
        <v/>
      </c>
      <c r="D7" s="28">
        <f>IF(D6="","",CHOOSE(WEEKDAY($B$4+2),"أحد","اثن","ثلا","أرب","خمي","جمع","سبت"))</f>
        <v/>
      </c>
      <c r="E7" s="28">
        <f>IF(E6="","",CHOOSE(WEEKDAY($B$4+3),"أحد","اثن","ثلا","أرب","خمي","جمع","سبت"))</f>
        <v/>
      </c>
      <c r="F7" s="28">
        <f>IF(F6="","",CHOOSE(WEEKDAY($B$4+4),"أحد","اثن","ثلا","أرب","خمي","جمع","سبت"))</f>
        <v/>
      </c>
      <c r="G7" s="28">
        <f>IF(G6="","",CHOOSE(WEEKDAY($B$4+5),"أحد","اثن","ثلا","أرب","خمي","جمع","سبت"))</f>
        <v/>
      </c>
      <c r="H7" s="28">
        <f>IF(H6="","",CHOOSE(WEEKDAY($B$4+6),"أحد","اثن","ثلا","أرب","خمي","جمع","سبت"))</f>
        <v/>
      </c>
      <c r="I7" s="28">
        <f>IF(I6="","",CHOOSE(WEEKDAY($B$4+7),"أحد","اثن","ثلا","أرب","خمي","جمع","سبت"))</f>
        <v/>
      </c>
      <c r="J7" s="28">
        <f>IF(J6="","",CHOOSE(WEEKDAY($B$4+8),"أحد","اثن","ثلا","أرب","خمي","جمع","سبت"))</f>
        <v/>
      </c>
      <c r="K7" s="28">
        <f>IF(K6="","",CHOOSE(WEEKDAY($B$4+9),"أحد","اثن","ثلا","أرب","خمي","جمع","سبت"))</f>
        <v/>
      </c>
      <c r="L7" s="28">
        <f>IF(L6="","",CHOOSE(WEEKDAY($B$4+10),"أحد","اثن","ثلا","أرب","خمي","جمع","سبت"))</f>
        <v/>
      </c>
      <c r="M7" s="28">
        <f>IF(M6="","",CHOOSE(WEEKDAY($B$4+11),"أحد","اثن","ثلا","أرب","خمي","جمع","سبت"))</f>
        <v/>
      </c>
      <c r="N7" s="28">
        <f>IF(N6="","",CHOOSE(WEEKDAY($B$4+12),"أحد","اثن","ثلا","أرب","خمي","جمع","سبت"))</f>
        <v/>
      </c>
      <c r="O7" s="28">
        <f>IF(O6="","",CHOOSE(WEEKDAY($B$4+13),"أحد","اثن","ثلا","أرب","خمي","جمع","سبت"))</f>
        <v/>
      </c>
      <c r="P7" s="28">
        <f>IF(P6="","",CHOOSE(WEEKDAY($B$4+14),"أحد","اثن","ثلا","أرب","خمي","جمع","سبت"))</f>
        <v/>
      </c>
      <c r="Q7" s="28">
        <f>IF(Q6="","",CHOOSE(WEEKDAY($B$4+15),"أحد","اثن","ثلا","أرب","خمي","جمع","سبت"))</f>
        <v/>
      </c>
      <c r="R7" s="28">
        <f>IF(R6="","",CHOOSE(WEEKDAY($B$4+16),"أحد","اثن","ثلا","أرب","خمي","جمع","سبت"))</f>
        <v/>
      </c>
      <c r="S7" s="28">
        <f>IF(S6="","",CHOOSE(WEEKDAY($B$4+17),"أحد","اثن","ثلا","أرب","خمي","جمع","سبت"))</f>
        <v/>
      </c>
      <c r="T7" s="28">
        <f>IF(T6="","",CHOOSE(WEEKDAY($B$4+18),"أحد","اثن","ثلا","أرب","خمي","جمع","سبت"))</f>
        <v/>
      </c>
      <c r="U7" s="28">
        <f>IF(U6="","",CHOOSE(WEEKDAY($B$4+19),"أحد","اثن","ثلا","أرب","خمي","جمع","سبت"))</f>
        <v/>
      </c>
      <c r="V7" s="28">
        <f>IF(V6="","",CHOOSE(WEEKDAY($B$4+20),"أحد","اثن","ثلا","أرب","خمي","جمع","سبت"))</f>
        <v/>
      </c>
      <c r="W7" s="28">
        <f>IF(W6="","",CHOOSE(WEEKDAY($B$4+21),"أحد","اثن","ثلا","أرب","خمي","جمع","سبت"))</f>
        <v/>
      </c>
      <c r="X7" s="28">
        <f>IF(X6="","",CHOOSE(WEEKDAY($B$4+22),"أحد","اثن","ثلا","أرب","خمي","جمع","سبت"))</f>
        <v/>
      </c>
      <c r="Y7" s="28">
        <f>IF(Y6="","",CHOOSE(WEEKDAY($B$4+23),"أحد","اثن","ثلا","أرب","خمي","جمع","سبت"))</f>
        <v/>
      </c>
      <c r="Z7" s="28">
        <f>IF(Z6="","",CHOOSE(WEEKDAY($B$4+24),"أحد","اثن","ثلا","أرب","خمي","جمع","سبت"))</f>
        <v/>
      </c>
      <c r="AA7" s="28">
        <f>IF(AA6="","",CHOOSE(WEEKDAY($B$4+25),"أحد","اثن","ثلا","أرب","خمي","جمع","سبت"))</f>
        <v/>
      </c>
      <c r="AB7" s="28">
        <f>IF(AB6="","",CHOOSE(WEEKDAY($B$4+26),"أحد","اثن","ثلا","أرب","خمي","جمع","سبت"))</f>
        <v/>
      </c>
      <c r="AC7" s="28">
        <f>IF(AC6="","",CHOOSE(WEEKDAY($B$4+27),"أحد","اثن","ثلا","أرب","خمي","جمع","سبت"))</f>
        <v/>
      </c>
      <c r="AD7" s="28">
        <f>IF(AD6="","",CHOOSE(WEEKDAY($B$4+28),"أحد","اثن","ثلا","أرب","خمي","جمع","سبت"))</f>
        <v/>
      </c>
      <c r="AE7" s="28">
        <f>IF(AE6="","",CHOOSE(WEEKDAY($B$4+29),"أحد","اثن","ثلا","أرب","خمي","جمع","سبت"))</f>
        <v/>
      </c>
      <c r="AF7" s="28">
        <f>IF(AF6="","",CHOOSE(WEEKDAY($B$4+30),"أحد","اثن","ثلا","أرب","خمي","جمع","سبت"))</f>
        <v/>
      </c>
    </row>
    <row r="8">
      <c r="A8" s="29" t="inlineStr">
        <is>
          <t>أحمد سامي</t>
        </is>
      </c>
      <c r="B8" s="30" t="inlineStr">
        <is>
          <t>ص</t>
        </is>
      </c>
      <c r="C8" s="30" t="inlineStr">
        <is>
          <t>ص</t>
        </is>
      </c>
      <c r="D8" s="30" t="inlineStr">
        <is>
          <t>م</t>
        </is>
      </c>
      <c r="E8" s="30" t="inlineStr">
        <is>
          <t>م</t>
        </is>
      </c>
      <c r="F8" s="30" t="inlineStr">
        <is>
          <t>ل</t>
        </is>
      </c>
      <c r="G8" s="30" t="inlineStr">
        <is>
          <t>ر</t>
        </is>
      </c>
      <c r="H8" s="30" t="inlineStr">
        <is>
          <t>ص</t>
        </is>
      </c>
      <c r="I8" s="30" t="inlineStr">
        <is>
          <t>م</t>
        </is>
      </c>
      <c r="J8" s="30" t="inlineStr">
        <is>
          <t>ص</t>
        </is>
      </c>
      <c r="K8" s="30" t="inlineStr">
        <is>
          <t>ص</t>
        </is>
      </c>
      <c r="L8" s="30" t="inlineStr">
        <is>
          <t>م</t>
        </is>
      </c>
      <c r="M8" s="30" t="inlineStr">
        <is>
          <t>م</t>
        </is>
      </c>
      <c r="N8" s="30" t="inlineStr">
        <is>
          <t>ل</t>
        </is>
      </c>
      <c r="O8" s="30" t="inlineStr">
        <is>
          <t>ر</t>
        </is>
      </c>
      <c r="P8" s="30" t="inlineStr">
        <is>
          <t>ص</t>
        </is>
      </c>
      <c r="Q8" s="30" t="inlineStr">
        <is>
          <t>م</t>
        </is>
      </c>
      <c r="R8" s="30" t="inlineStr">
        <is>
          <t>ص</t>
        </is>
      </c>
      <c r="S8" s="30" t="inlineStr">
        <is>
          <t>ص</t>
        </is>
      </c>
      <c r="T8" s="30" t="inlineStr">
        <is>
          <t>م</t>
        </is>
      </c>
      <c r="U8" s="30" t="inlineStr">
        <is>
          <t>م</t>
        </is>
      </c>
      <c r="V8" s="30" t="inlineStr">
        <is>
          <t>ل</t>
        </is>
      </c>
      <c r="W8" s="30" t="inlineStr">
        <is>
          <t>ر</t>
        </is>
      </c>
      <c r="X8" s="30" t="inlineStr">
        <is>
          <t>ص</t>
        </is>
      </c>
      <c r="Y8" s="30" t="inlineStr">
        <is>
          <t>م</t>
        </is>
      </c>
      <c r="Z8" s="30" t="inlineStr">
        <is>
          <t>ص</t>
        </is>
      </c>
      <c r="AA8" s="30" t="inlineStr">
        <is>
          <t>ص</t>
        </is>
      </c>
      <c r="AB8" s="30" t="inlineStr">
        <is>
          <t>م</t>
        </is>
      </c>
      <c r="AC8" s="30" t="inlineStr">
        <is>
          <t>م</t>
        </is>
      </c>
      <c r="AD8" s="30" t="inlineStr">
        <is>
          <t>ل</t>
        </is>
      </c>
      <c r="AE8" s="30" t="inlineStr">
        <is>
          <t>ر</t>
        </is>
      </c>
      <c r="AF8" s="30" t="n"/>
      <c r="AG8" s="31">
        <f>IF($A8="","",COUNTIF($B8:$AF8,"ص"))</f>
        <v/>
      </c>
      <c r="AH8" s="31">
        <f>IF($A8="","",COUNTIF($B8:$AF8,"م"))</f>
        <v/>
      </c>
      <c r="AI8" s="31">
        <f>IF($A8="","",COUNTIF($B8:$AF8,"ل"))</f>
        <v/>
      </c>
      <c r="AJ8" s="31">
        <f>IF($A8="","",COUNTIF($B8:$AF8,"ر"))</f>
        <v/>
      </c>
      <c r="AK8" s="31">
        <f>IF($A8="","",COUNTIF($B8:$AF8,"إ"))</f>
        <v/>
      </c>
    </row>
    <row r="9">
      <c r="A9" s="29" t="inlineStr">
        <is>
          <t>منى عادل</t>
        </is>
      </c>
      <c r="B9" s="30" t="inlineStr">
        <is>
          <t>ص</t>
        </is>
      </c>
      <c r="C9" s="30" t="inlineStr">
        <is>
          <t>م</t>
        </is>
      </c>
      <c r="D9" s="30" t="inlineStr">
        <is>
          <t>م</t>
        </is>
      </c>
      <c r="E9" s="30" t="inlineStr">
        <is>
          <t>ل</t>
        </is>
      </c>
      <c r="F9" s="30" t="inlineStr">
        <is>
          <t>ر</t>
        </is>
      </c>
      <c r="G9" s="30" t="inlineStr">
        <is>
          <t>ص</t>
        </is>
      </c>
      <c r="H9" s="30" t="inlineStr">
        <is>
          <t>م</t>
        </is>
      </c>
      <c r="I9" s="30" t="inlineStr">
        <is>
          <t>ص</t>
        </is>
      </c>
      <c r="J9" s="30" t="inlineStr">
        <is>
          <t>ص</t>
        </is>
      </c>
      <c r="K9" s="30" t="inlineStr">
        <is>
          <t>م</t>
        </is>
      </c>
      <c r="L9" s="30" t="inlineStr">
        <is>
          <t>م</t>
        </is>
      </c>
      <c r="M9" s="30" t="inlineStr">
        <is>
          <t>ل</t>
        </is>
      </c>
      <c r="N9" s="30" t="inlineStr">
        <is>
          <t>ر</t>
        </is>
      </c>
      <c r="O9" s="30" t="inlineStr">
        <is>
          <t>ص</t>
        </is>
      </c>
      <c r="P9" s="30" t="inlineStr">
        <is>
          <t>م</t>
        </is>
      </c>
      <c r="Q9" s="30" t="inlineStr">
        <is>
          <t>ص</t>
        </is>
      </c>
      <c r="R9" s="30" t="inlineStr">
        <is>
          <t>ص</t>
        </is>
      </c>
      <c r="S9" s="30" t="inlineStr">
        <is>
          <t>م</t>
        </is>
      </c>
      <c r="T9" s="30" t="inlineStr">
        <is>
          <t>م</t>
        </is>
      </c>
      <c r="U9" s="30" t="inlineStr">
        <is>
          <t>ل</t>
        </is>
      </c>
      <c r="V9" s="30" t="inlineStr">
        <is>
          <t>ر</t>
        </is>
      </c>
      <c r="W9" s="30" t="inlineStr">
        <is>
          <t>ص</t>
        </is>
      </c>
      <c r="X9" s="30" t="inlineStr">
        <is>
          <t>م</t>
        </is>
      </c>
      <c r="Y9" s="30" t="inlineStr">
        <is>
          <t>ص</t>
        </is>
      </c>
      <c r="Z9" s="30" t="inlineStr">
        <is>
          <t>ص</t>
        </is>
      </c>
      <c r="AA9" s="30" t="inlineStr">
        <is>
          <t>م</t>
        </is>
      </c>
      <c r="AB9" s="30" t="inlineStr">
        <is>
          <t>م</t>
        </is>
      </c>
      <c r="AC9" s="30" t="inlineStr">
        <is>
          <t>ل</t>
        </is>
      </c>
      <c r="AD9" s="30" t="inlineStr">
        <is>
          <t>ر</t>
        </is>
      </c>
      <c r="AE9" s="30" t="inlineStr">
        <is>
          <t>ص</t>
        </is>
      </c>
      <c r="AF9" s="30" t="n"/>
      <c r="AG9" s="31">
        <f>IF($A9="","",COUNTIF($B9:$AF9,"ص"))</f>
        <v/>
      </c>
      <c r="AH9" s="31">
        <f>IF($A9="","",COUNTIF($B9:$AF9,"م"))</f>
        <v/>
      </c>
      <c r="AI9" s="31">
        <f>IF($A9="","",COUNTIF($B9:$AF9,"ل"))</f>
        <v/>
      </c>
      <c r="AJ9" s="31">
        <f>IF($A9="","",COUNTIF($B9:$AF9,"ر"))</f>
        <v/>
      </c>
      <c r="AK9" s="31">
        <f>IF($A9="","",COUNTIF($B9:$AF9,"إ"))</f>
        <v/>
      </c>
    </row>
    <row r="10">
      <c r="A10" s="29" t="inlineStr">
        <is>
          <t>كريم حسن</t>
        </is>
      </c>
      <c r="B10" s="30" t="inlineStr">
        <is>
          <t>م</t>
        </is>
      </c>
      <c r="C10" s="30" t="inlineStr">
        <is>
          <t>م</t>
        </is>
      </c>
      <c r="D10" s="30" t="inlineStr">
        <is>
          <t>ل</t>
        </is>
      </c>
      <c r="E10" s="30" t="inlineStr">
        <is>
          <t>ر</t>
        </is>
      </c>
      <c r="F10" s="30" t="inlineStr">
        <is>
          <t>ص</t>
        </is>
      </c>
      <c r="G10" s="30" t="inlineStr">
        <is>
          <t>م</t>
        </is>
      </c>
      <c r="H10" s="30" t="inlineStr">
        <is>
          <t>ص</t>
        </is>
      </c>
      <c r="I10" s="30" t="inlineStr">
        <is>
          <t>ص</t>
        </is>
      </c>
      <c r="J10" s="30" t="inlineStr">
        <is>
          <t>م</t>
        </is>
      </c>
      <c r="K10" s="30" t="inlineStr">
        <is>
          <t>م</t>
        </is>
      </c>
      <c r="L10" s="30" t="inlineStr">
        <is>
          <t>ل</t>
        </is>
      </c>
      <c r="M10" s="30" t="inlineStr">
        <is>
          <t>ر</t>
        </is>
      </c>
      <c r="N10" s="30" t="inlineStr">
        <is>
          <t>ص</t>
        </is>
      </c>
      <c r="O10" s="30" t="inlineStr">
        <is>
          <t>م</t>
        </is>
      </c>
      <c r="P10" s="30" t="inlineStr">
        <is>
          <t>ص</t>
        </is>
      </c>
      <c r="Q10" s="30" t="inlineStr">
        <is>
          <t>ص</t>
        </is>
      </c>
      <c r="R10" s="30" t="inlineStr">
        <is>
          <t>م</t>
        </is>
      </c>
      <c r="S10" s="30" t="inlineStr">
        <is>
          <t>م</t>
        </is>
      </c>
      <c r="T10" s="30" t="inlineStr">
        <is>
          <t>ل</t>
        </is>
      </c>
      <c r="U10" s="30" t="inlineStr">
        <is>
          <t>ر</t>
        </is>
      </c>
      <c r="V10" s="30" t="inlineStr">
        <is>
          <t>ص</t>
        </is>
      </c>
      <c r="W10" s="30" t="inlineStr">
        <is>
          <t>م</t>
        </is>
      </c>
      <c r="X10" s="30" t="inlineStr">
        <is>
          <t>ص</t>
        </is>
      </c>
      <c r="Y10" s="30" t="inlineStr">
        <is>
          <t>ص</t>
        </is>
      </c>
      <c r="Z10" s="30" t="inlineStr">
        <is>
          <t>م</t>
        </is>
      </c>
      <c r="AA10" s="30" t="inlineStr">
        <is>
          <t>م</t>
        </is>
      </c>
      <c r="AB10" s="30" t="inlineStr">
        <is>
          <t>ل</t>
        </is>
      </c>
      <c r="AC10" s="30" t="inlineStr">
        <is>
          <t>ر</t>
        </is>
      </c>
      <c r="AD10" s="30" t="inlineStr">
        <is>
          <t>ص</t>
        </is>
      </c>
      <c r="AE10" s="30" t="inlineStr">
        <is>
          <t>م</t>
        </is>
      </c>
      <c r="AF10" s="30" t="n"/>
      <c r="AG10" s="31">
        <f>IF($A10="","",COUNTIF($B10:$AF10,"ص"))</f>
        <v/>
      </c>
      <c r="AH10" s="31">
        <f>IF($A10="","",COUNTIF($B10:$AF10,"م"))</f>
        <v/>
      </c>
      <c r="AI10" s="31">
        <f>IF($A10="","",COUNTIF($B10:$AF10,"ل"))</f>
        <v/>
      </c>
      <c r="AJ10" s="31">
        <f>IF($A10="","",COUNTIF($B10:$AF10,"ر"))</f>
        <v/>
      </c>
      <c r="AK10" s="31">
        <f>IF($A10="","",COUNTIF($B10:$AF10,"إ"))</f>
        <v/>
      </c>
    </row>
    <row r="11">
      <c r="A11" s="29" t="inlineStr">
        <is>
          <t>سارة محمود</t>
        </is>
      </c>
      <c r="B11" s="30" t="inlineStr">
        <is>
          <t>م</t>
        </is>
      </c>
      <c r="C11" s="30" t="inlineStr">
        <is>
          <t>ل</t>
        </is>
      </c>
      <c r="D11" s="30" t="inlineStr">
        <is>
          <t>ر</t>
        </is>
      </c>
      <c r="E11" s="30" t="inlineStr">
        <is>
          <t>ص</t>
        </is>
      </c>
      <c r="F11" s="30" t="inlineStr">
        <is>
          <t>م</t>
        </is>
      </c>
      <c r="G11" s="30" t="inlineStr">
        <is>
          <t>ص</t>
        </is>
      </c>
      <c r="H11" s="30" t="inlineStr">
        <is>
          <t>ص</t>
        </is>
      </c>
      <c r="I11" s="30" t="inlineStr">
        <is>
          <t>م</t>
        </is>
      </c>
      <c r="J11" s="30" t="inlineStr">
        <is>
          <t>م</t>
        </is>
      </c>
      <c r="K11" s="30" t="inlineStr">
        <is>
          <t>ل</t>
        </is>
      </c>
      <c r="L11" s="30" t="inlineStr">
        <is>
          <t>ر</t>
        </is>
      </c>
      <c r="M11" s="30" t="inlineStr">
        <is>
          <t>ص</t>
        </is>
      </c>
      <c r="N11" s="30" t="inlineStr">
        <is>
          <t>م</t>
        </is>
      </c>
      <c r="O11" s="30" t="inlineStr">
        <is>
          <t>ص</t>
        </is>
      </c>
      <c r="P11" s="30" t="inlineStr">
        <is>
          <t>ص</t>
        </is>
      </c>
      <c r="Q11" s="30" t="inlineStr">
        <is>
          <t>م</t>
        </is>
      </c>
      <c r="R11" s="30" t="inlineStr">
        <is>
          <t>م</t>
        </is>
      </c>
      <c r="S11" s="30" t="inlineStr">
        <is>
          <t>ل</t>
        </is>
      </c>
      <c r="T11" s="30" t="inlineStr">
        <is>
          <t>ر</t>
        </is>
      </c>
      <c r="U11" s="30" t="inlineStr">
        <is>
          <t>ص</t>
        </is>
      </c>
      <c r="V11" s="30" t="inlineStr">
        <is>
          <t>م</t>
        </is>
      </c>
      <c r="W11" s="30" t="inlineStr">
        <is>
          <t>ص</t>
        </is>
      </c>
      <c r="X11" s="30" t="inlineStr">
        <is>
          <t>ص</t>
        </is>
      </c>
      <c r="Y11" s="30" t="inlineStr">
        <is>
          <t>م</t>
        </is>
      </c>
      <c r="Z11" s="30" t="inlineStr">
        <is>
          <t>م</t>
        </is>
      </c>
      <c r="AA11" s="30" t="inlineStr">
        <is>
          <t>ل</t>
        </is>
      </c>
      <c r="AB11" s="30" t="inlineStr">
        <is>
          <t>ر</t>
        </is>
      </c>
      <c r="AC11" s="30" t="inlineStr">
        <is>
          <t>ص</t>
        </is>
      </c>
      <c r="AD11" s="30" t="inlineStr">
        <is>
          <t>م</t>
        </is>
      </c>
      <c r="AE11" s="30" t="inlineStr">
        <is>
          <t>ص</t>
        </is>
      </c>
      <c r="AF11" s="30" t="n"/>
      <c r="AG11" s="31">
        <f>IF($A11="","",COUNTIF($B11:$AF11,"ص"))</f>
        <v/>
      </c>
      <c r="AH11" s="31">
        <f>IF($A11="","",COUNTIF($B11:$AF11,"م"))</f>
        <v/>
      </c>
      <c r="AI11" s="31">
        <f>IF($A11="","",COUNTIF($B11:$AF11,"ل"))</f>
        <v/>
      </c>
      <c r="AJ11" s="31">
        <f>IF($A11="","",COUNTIF($B11:$AF11,"ر"))</f>
        <v/>
      </c>
      <c r="AK11" s="31">
        <f>IF($A11="","",COUNTIF($B11:$AF11,"إ"))</f>
        <v/>
      </c>
    </row>
    <row r="12">
      <c r="A12" s="29" t="inlineStr">
        <is>
          <t>خالد يوسف</t>
        </is>
      </c>
      <c r="B12" s="30" t="inlineStr">
        <is>
          <t>ل</t>
        </is>
      </c>
      <c r="C12" s="30" t="inlineStr">
        <is>
          <t>ر</t>
        </is>
      </c>
      <c r="D12" s="30" t="inlineStr">
        <is>
          <t>ص</t>
        </is>
      </c>
      <c r="E12" s="30" t="inlineStr">
        <is>
          <t>م</t>
        </is>
      </c>
      <c r="F12" s="30" t="inlineStr">
        <is>
          <t>ص</t>
        </is>
      </c>
      <c r="G12" s="30" t="inlineStr">
        <is>
          <t>ص</t>
        </is>
      </c>
      <c r="H12" s="30" t="inlineStr">
        <is>
          <t>م</t>
        </is>
      </c>
      <c r="I12" s="30" t="inlineStr">
        <is>
          <t>م</t>
        </is>
      </c>
      <c r="J12" s="30" t="inlineStr">
        <is>
          <t>ل</t>
        </is>
      </c>
      <c r="K12" s="30" t="inlineStr">
        <is>
          <t>ر</t>
        </is>
      </c>
      <c r="L12" s="30" t="inlineStr">
        <is>
          <t>ص</t>
        </is>
      </c>
      <c r="M12" s="30" t="inlineStr">
        <is>
          <t>م</t>
        </is>
      </c>
      <c r="N12" s="30" t="inlineStr">
        <is>
          <t>ص</t>
        </is>
      </c>
      <c r="O12" s="30" t="inlineStr">
        <is>
          <t>ص</t>
        </is>
      </c>
      <c r="P12" s="30" t="inlineStr">
        <is>
          <t>م</t>
        </is>
      </c>
      <c r="Q12" s="30" t="inlineStr">
        <is>
          <t>م</t>
        </is>
      </c>
      <c r="R12" s="30" t="inlineStr">
        <is>
          <t>ل</t>
        </is>
      </c>
      <c r="S12" s="30" t="inlineStr">
        <is>
          <t>ر</t>
        </is>
      </c>
      <c r="T12" s="30" t="inlineStr">
        <is>
          <t>ص</t>
        </is>
      </c>
      <c r="U12" s="30" t="inlineStr">
        <is>
          <t>م</t>
        </is>
      </c>
      <c r="V12" s="30" t="inlineStr">
        <is>
          <t>ص</t>
        </is>
      </c>
      <c r="W12" s="30" t="inlineStr">
        <is>
          <t>ص</t>
        </is>
      </c>
      <c r="X12" s="30" t="inlineStr">
        <is>
          <t>م</t>
        </is>
      </c>
      <c r="Y12" s="30" t="inlineStr">
        <is>
          <t>م</t>
        </is>
      </c>
      <c r="Z12" s="30" t="inlineStr">
        <is>
          <t>ل</t>
        </is>
      </c>
      <c r="AA12" s="30" t="inlineStr">
        <is>
          <t>ر</t>
        </is>
      </c>
      <c r="AB12" s="30" t="inlineStr">
        <is>
          <t>ص</t>
        </is>
      </c>
      <c r="AC12" s="30" t="inlineStr">
        <is>
          <t>م</t>
        </is>
      </c>
      <c r="AD12" s="30" t="inlineStr">
        <is>
          <t>ص</t>
        </is>
      </c>
      <c r="AE12" s="30" t="inlineStr">
        <is>
          <t>ص</t>
        </is>
      </c>
      <c r="AF12" s="30" t="n"/>
      <c r="AG12" s="31">
        <f>IF($A12="","",COUNTIF($B12:$AF12,"ص"))</f>
        <v/>
      </c>
      <c r="AH12" s="31">
        <f>IF($A12="","",COUNTIF($B12:$AF12,"م"))</f>
        <v/>
      </c>
      <c r="AI12" s="31">
        <f>IF($A12="","",COUNTIF($B12:$AF12,"ل"))</f>
        <v/>
      </c>
      <c r="AJ12" s="31">
        <f>IF($A12="","",COUNTIF($B12:$AF12,"ر"))</f>
        <v/>
      </c>
      <c r="AK12" s="31">
        <f>IF($A12="","",COUNTIF($B12:$AF12,"إ"))</f>
        <v/>
      </c>
    </row>
    <row r="13">
      <c r="A13" s="29" t="inlineStr">
        <is>
          <t>هبة علي</t>
        </is>
      </c>
      <c r="B13" s="30" t="inlineStr">
        <is>
          <t>ر</t>
        </is>
      </c>
      <c r="C13" s="30" t="inlineStr">
        <is>
          <t>ص</t>
        </is>
      </c>
      <c r="D13" s="30" t="inlineStr">
        <is>
          <t>م</t>
        </is>
      </c>
      <c r="E13" s="30" t="inlineStr">
        <is>
          <t>ص</t>
        </is>
      </c>
      <c r="F13" s="30" t="inlineStr">
        <is>
          <t>ص</t>
        </is>
      </c>
      <c r="G13" s="30" t="inlineStr">
        <is>
          <t>م</t>
        </is>
      </c>
      <c r="H13" s="30" t="inlineStr">
        <is>
          <t>م</t>
        </is>
      </c>
      <c r="I13" s="30" t="inlineStr">
        <is>
          <t>ل</t>
        </is>
      </c>
      <c r="J13" s="30" t="inlineStr">
        <is>
          <t>ر</t>
        </is>
      </c>
      <c r="K13" s="30" t="inlineStr">
        <is>
          <t>ص</t>
        </is>
      </c>
      <c r="L13" s="30" t="inlineStr">
        <is>
          <t>م</t>
        </is>
      </c>
      <c r="M13" s="30" t="inlineStr">
        <is>
          <t>ص</t>
        </is>
      </c>
      <c r="N13" s="30" t="inlineStr">
        <is>
          <t>ص</t>
        </is>
      </c>
      <c r="O13" s="30" t="inlineStr">
        <is>
          <t>م</t>
        </is>
      </c>
      <c r="P13" s="30" t="inlineStr">
        <is>
          <t>م</t>
        </is>
      </c>
      <c r="Q13" s="30" t="inlineStr">
        <is>
          <t>ل</t>
        </is>
      </c>
      <c r="R13" s="30" t="inlineStr">
        <is>
          <t>ر</t>
        </is>
      </c>
      <c r="S13" s="30" t="inlineStr">
        <is>
          <t>ص</t>
        </is>
      </c>
      <c r="T13" s="30" t="inlineStr">
        <is>
          <t>م</t>
        </is>
      </c>
      <c r="U13" s="30" t="inlineStr">
        <is>
          <t>ص</t>
        </is>
      </c>
      <c r="V13" s="30" t="inlineStr">
        <is>
          <t>ص</t>
        </is>
      </c>
      <c r="W13" s="30" t="inlineStr">
        <is>
          <t>م</t>
        </is>
      </c>
      <c r="X13" s="30" t="inlineStr">
        <is>
          <t>م</t>
        </is>
      </c>
      <c r="Y13" s="30" t="inlineStr">
        <is>
          <t>ل</t>
        </is>
      </c>
      <c r="Z13" s="30" t="inlineStr">
        <is>
          <t>ر</t>
        </is>
      </c>
      <c r="AA13" s="30" t="inlineStr">
        <is>
          <t>ص</t>
        </is>
      </c>
      <c r="AB13" s="30" t="inlineStr">
        <is>
          <t>م</t>
        </is>
      </c>
      <c r="AC13" s="30" t="inlineStr">
        <is>
          <t>ص</t>
        </is>
      </c>
      <c r="AD13" s="30" t="inlineStr">
        <is>
          <t>ص</t>
        </is>
      </c>
      <c r="AE13" s="30" t="inlineStr">
        <is>
          <t>م</t>
        </is>
      </c>
      <c r="AF13" s="30" t="n"/>
      <c r="AG13" s="31">
        <f>IF($A13="","",COUNTIF($B13:$AF13,"ص"))</f>
        <v/>
      </c>
      <c r="AH13" s="31">
        <f>IF($A13="","",COUNTIF($B13:$AF13,"م"))</f>
        <v/>
      </c>
      <c r="AI13" s="31">
        <f>IF($A13="","",COUNTIF($B13:$AF13,"ل"))</f>
        <v/>
      </c>
      <c r="AJ13" s="31">
        <f>IF($A13="","",COUNTIF($B13:$AF13,"ر"))</f>
        <v/>
      </c>
      <c r="AK13" s="31">
        <f>IF($A13="","",COUNTIF($B13:$AF13,"إ"))</f>
        <v/>
      </c>
    </row>
    <row r="14">
      <c r="A14" s="29" t="inlineStr">
        <is>
          <t>محمد فتحي</t>
        </is>
      </c>
      <c r="B14" s="30" t="inlineStr">
        <is>
          <t>ص</t>
        </is>
      </c>
      <c r="C14" s="30" t="inlineStr">
        <is>
          <t>م</t>
        </is>
      </c>
      <c r="D14" s="30" t="inlineStr">
        <is>
          <t>ص</t>
        </is>
      </c>
      <c r="E14" s="30" t="inlineStr">
        <is>
          <t>ص</t>
        </is>
      </c>
      <c r="F14" s="30" t="inlineStr">
        <is>
          <t>م</t>
        </is>
      </c>
      <c r="G14" s="30" t="inlineStr">
        <is>
          <t>م</t>
        </is>
      </c>
      <c r="H14" s="30" t="inlineStr">
        <is>
          <t>ل</t>
        </is>
      </c>
      <c r="I14" s="30" t="inlineStr">
        <is>
          <t>ر</t>
        </is>
      </c>
      <c r="J14" s="30" t="inlineStr">
        <is>
          <t>ص</t>
        </is>
      </c>
      <c r="K14" s="30" t="inlineStr">
        <is>
          <t>م</t>
        </is>
      </c>
      <c r="L14" s="30" t="inlineStr">
        <is>
          <t>ص</t>
        </is>
      </c>
      <c r="M14" s="30" t="inlineStr">
        <is>
          <t>ص</t>
        </is>
      </c>
      <c r="N14" s="30" t="inlineStr">
        <is>
          <t>م</t>
        </is>
      </c>
      <c r="O14" s="30" t="inlineStr">
        <is>
          <t>م</t>
        </is>
      </c>
      <c r="P14" s="30" t="inlineStr">
        <is>
          <t>ل</t>
        </is>
      </c>
      <c r="Q14" s="30" t="inlineStr">
        <is>
          <t>ر</t>
        </is>
      </c>
      <c r="R14" s="30" t="inlineStr">
        <is>
          <t>ص</t>
        </is>
      </c>
      <c r="S14" s="30" t="inlineStr">
        <is>
          <t>م</t>
        </is>
      </c>
      <c r="T14" s="30" t="inlineStr">
        <is>
          <t>ص</t>
        </is>
      </c>
      <c r="U14" s="30" t="inlineStr">
        <is>
          <t>ص</t>
        </is>
      </c>
      <c r="V14" s="30" t="inlineStr">
        <is>
          <t>م</t>
        </is>
      </c>
      <c r="W14" s="30" t="inlineStr">
        <is>
          <t>م</t>
        </is>
      </c>
      <c r="X14" s="30" t="inlineStr">
        <is>
          <t>ل</t>
        </is>
      </c>
      <c r="Y14" s="30" t="inlineStr">
        <is>
          <t>ر</t>
        </is>
      </c>
      <c r="Z14" s="30" t="inlineStr">
        <is>
          <t>ص</t>
        </is>
      </c>
      <c r="AA14" s="30" t="inlineStr">
        <is>
          <t>م</t>
        </is>
      </c>
      <c r="AB14" s="30" t="inlineStr">
        <is>
          <t>ص</t>
        </is>
      </c>
      <c r="AC14" s="30" t="inlineStr">
        <is>
          <t>ص</t>
        </is>
      </c>
      <c r="AD14" s="30" t="inlineStr">
        <is>
          <t>م</t>
        </is>
      </c>
      <c r="AE14" s="30" t="inlineStr">
        <is>
          <t>م</t>
        </is>
      </c>
      <c r="AF14" s="30" t="n"/>
      <c r="AG14" s="31">
        <f>IF($A14="","",COUNTIF($B14:$AF14,"ص"))</f>
        <v/>
      </c>
      <c r="AH14" s="31">
        <f>IF($A14="","",COUNTIF($B14:$AF14,"م"))</f>
        <v/>
      </c>
      <c r="AI14" s="31">
        <f>IF($A14="","",COUNTIF($B14:$AF14,"ل"))</f>
        <v/>
      </c>
      <c r="AJ14" s="31">
        <f>IF($A14="","",COUNTIF($B14:$AF14,"ر"))</f>
        <v/>
      </c>
      <c r="AK14" s="31">
        <f>IF($A14="","",COUNTIF($B14:$AF14,"إ"))</f>
        <v/>
      </c>
    </row>
    <row r="15">
      <c r="A15" s="29" t="inlineStr">
        <is>
          <t>نورا سعيد</t>
        </is>
      </c>
      <c r="B15" s="30" t="inlineStr">
        <is>
          <t>م</t>
        </is>
      </c>
      <c r="C15" s="30" t="inlineStr">
        <is>
          <t>ص</t>
        </is>
      </c>
      <c r="D15" s="30" t="inlineStr">
        <is>
          <t>ص</t>
        </is>
      </c>
      <c r="E15" s="30" t="inlineStr">
        <is>
          <t>م</t>
        </is>
      </c>
      <c r="F15" s="30" t="inlineStr">
        <is>
          <t>م</t>
        </is>
      </c>
      <c r="G15" s="30" t="inlineStr">
        <is>
          <t>ل</t>
        </is>
      </c>
      <c r="H15" s="30" t="inlineStr">
        <is>
          <t>ر</t>
        </is>
      </c>
      <c r="I15" s="30" t="inlineStr">
        <is>
          <t>ص</t>
        </is>
      </c>
      <c r="J15" s="30" t="inlineStr">
        <is>
          <t>م</t>
        </is>
      </c>
      <c r="K15" s="30" t="inlineStr">
        <is>
          <t>ص</t>
        </is>
      </c>
      <c r="L15" s="30" t="inlineStr">
        <is>
          <t>ص</t>
        </is>
      </c>
      <c r="M15" s="30" t="inlineStr">
        <is>
          <t>م</t>
        </is>
      </c>
      <c r="N15" s="30" t="inlineStr">
        <is>
          <t>م</t>
        </is>
      </c>
      <c r="O15" s="30" t="inlineStr">
        <is>
          <t>ل</t>
        </is>
      </c>
      <c r="P15" s="30" t="inlineStr">
        <is>
          <t>ر</t>
        </is>
      </c>
      <c r="Q15" s="30" t="inlineStr">
        <is>
          <t>ص</t>
        </is>
      </c>
      <c r="R15" s="30" t="inlineStr">
        <is>
          <t>م</t>
        </is>
      </c>
      <c r="S15" s="30" t="inlineStr">
        <is>
          <t>ص</t>
        </is>
      </c>
      <c r="T15" s="30" t="inlineStr">
        <is>
          <t>ص</t>
        </is>
      </c>
      <c r="U15" s="30" t="inlineStr">
        <is>
          <t>م</t>
        </is>
      </c>
      <c r="V15" s="30" t="inlineStr">
        <is>
          <t>م</t>
        </is>
      </c>
      <c r="W15" s="30" t="inlineStr">
        <is>
          <t>ل</t>
        </is>
      </c>
      <c r="X15" s="30" t="inlineStr">
        <is>
          <t>ر</t>
        </is>
      </c>
      <c r="Y15" s="30" t="inlineStr">
        <is>
          <t>ص</t>
        </is>
      </c>
      <c r="Z15" s="30" t="inlineStr">
        <is>
          <t>م</t>
        </is>
      </c>
      <c r="AA15" s="30" t="inlineStr">
        <is>
          <t>ص</t>
        </is>
      </c>
      <c r="AB15" s="30" t="inlineStr">
        <is>
          <t>ص</t>
        </is>
      </c>
      <c r="AC15" s="30" t="inlineStr">
        <is>
          <t>م</t>
        </is>
      </c>
      <c r="AD15" s="30" t="inlineStr">
        <is>
          <t>م</t>
        </is>
      </c>
      <c r="AE15" s="30" t="inlineStr">
        <is>
          <t>ل</t>
        </is>
      </c>
      <c r="AF15" s="30" t="n"/>
      <c r="AG15" s="31">
        <f>IF($A15="","",COUNTIF($B15:$AF15,"ص"))</f>
        <v/>
      </c>
      <c r="AH15" s="31">
        <f>IF($A15="","",COUNTIF($B15:$AF15,"م"))</f>
        <v/>
      </c>
      <c r="AI15" s="31">
        <f>IF($A15="","",COUNTIF($B15:$AF15,"ل"))</f>
        <v/>
      </c>
      <c r="AJ15" s="31">
        <f>IF($A15="","",COUNTIF($B15:$AF15,"ر"))</f>
        <v/>
      </c>
      <c r="AK15" s="31">
        <f>IF($A15="","",COUNTIF($B15:$AF15,"إ"))</f>
        <v/>
      </c>
    </row>
    <row r="16">
      <c r="A16" s="29" t="n"/>
      <c r="B16" s="30" t="n"/>
      <c r="C16" s="30" t="n"/>
      <c r="D16" s="30" t="n"/>
      <c r="E16" s="30" t="n"/>
      <c r="F16" s="30" t="n"/>
      <c r="G16" s="30" t="n"/>
      <c r="H16" s="30" t="n"/>
      <c r="I16" s="30" t="n"/>
      <c r="J16" s="30" t="n"/>
      <c r="K16" s="30" t="n"/>
      <c r="L16" s="30" t="n"/>
      <c r="M16" s="30" t="n"/>
      <c r="N16" s="30" t="n"/>
      <c r="O16" s="30" t="n"/>
      <c r="P16" s="30" t="n"/>
      <c r="Q16" s="30" t="n"/>
      <c r="R16" s="30" t="n"/>
      <c r="S16" s="30" t="n"/>
      <c r="T16" s="30" t="n"/>
      <c r="U16" s="30" t="n"/>
      <c r="V16" s="30" t="n"/>
      <c r="W16" s="30" t="n"/>
      <c r="X16" s="30" t="n"/>
      <c r="Y16" s="30" t="n"/>
      <c r="Z16" s="30" t="n"/>
      <c r="AA16" s="30" t="n"/>
      <c r="AB16" s="30" t="n"/>
      <c r="AC16" s="30" t="n"/>
      <c r="AD16" s="30" t="n"/>
      <c r="AE16" s="30" t="n"/>
      <c r="AF16" s="30" t="n"/>
      <c r="AG16" s="31">
        <f>IF($A16="","",COUNTIF($B16:$AF16,"ص"))</f>
        <v/>
      </c>
      <c r="AH16" s="31">
        <f>IF($A16="","",COUNTIF($B16:$AF16,"م"))</f>
        <v/>
      </c>
      <c r="AI16" s="31">
        <f>IF($A16="","",COUNTIF($B16:$AF16,"ل"))</f>
        <v/>
      </c>
      <c r="AJ16" s="31">
        <f>IF($A16="","",COUNTIF($B16:$AF16,"ر"))</f>
        <v/>
      </c>
      <c r="AK16" s="31">
        <f>IF($A16="","",COUNTIF($B16:$AF16,"إ"))</f>
        <v/>
      </c>
    </row>
    <row r="17">
      <c r="A17" s="29" t="n"/>
      <c r="B17" s="30" t="n"/>
      <c r="C17" s="30" t="n"/>
      <c r="D17" s="30" t="n"/>
      <c r="E17" s="30" t="n"/>
      <c r="F17" s="30" t="n"/>
      <c r="G17" s="30" t="n"/>
      <c r="H17" s="30" t="n"/>
      <c r="I17" s="30" t="n"/>
      <c r="J17" s="30" t="n"/>
      <c r="K17" s="30" t="n"/>
      <c r="L17" s="30" t="n"/>
      <c r="M17" s="30" t="n"/>
      <c r="N17" s="30" t="n"/>
      <c r="O17" s="30" t="n"/>
      <c r="P17" s="30" t="n"/>
      <c r="Q17" s="30" t="n"/>
      <c r="R17" s="30" t="n"/>
      <c r="S17" s="30" t="n"/>
      <c r="T17" s="30" t="n"/>
      <c r="U17" s="30" t="n"/>
      <c r="V17" s="30" t="n"/>
      <c r="W17" s="30" t="n"/>
      <c r="X17" s="30" t="n"/>
      <c r="Y17" s="30" t="n"/>
      <c r="Z17" s="30" t="n"/>
      <c r="AA17" s="30" t="n"/>
      <c r="AB17" s="30" t="n"/>
      <c r="AC17" s="30" t="n"/>
      <c r="AD17" s="30" t="n"/>
      <c r="AE17" s="30" t="n"/>
      <c r="AF17" s="30" t="n"/>
      <c r="AG17" s="31">
        <f>IF($A17="","",COUNTIF($B17:$AF17,"ص"))</f>
        <v/>
      </c>
      <c r="AH17" s="31">
        <f>IF($A17="","",COUNTIF($B17:$AF17,"م"))</f>
        <v/>
      </c>
      <c r="AI17" s="31">
        <f>IF($A17="","",COUNTIF($B17:$AF17,"ل"))</f>
        <v/>
      </c>
      <c r="AJ17" s="31">
        <f>IF($A17="","",COUNTIF($B17:$AF17,"ر"))</f>
        <v/>
      </c>
      <c r="AK17" s="31">
        <f>IF($A17="","",COUNTIF($B17:$AF17,"إ"))</f>
        <v/>
      </c>
    </row>
    <row r="18">
      <c r="A18" s="29" t="n"/>
      <c r="B18" s="30" t="n"/>
      <c r="C18" s="30" t="n"/>
      <c r="D18" s="30" t="n"/>
      <c r="E18" s="30" t="n"/>
      <c r="F18" s="30" t="n"/>
      <c r="G18" s="30" t="n"/>
      <c r="H18" s="30" t="n"/>
      <c r="I18" s="30" t="n"/>
      <c r="J18" s="30" t="n"/>
      <c r="K18" s="30" t="n"/>
      <c r="L18" s="30" t="n"/>
      <c r="M18" s="30" t="n"/>
      <c r="N18" s="30" t="n"/>
      <c r="O18" s="30" t="n"/>
      <c r="P18" s="30" t="n"/>
      <c r="Q18" s="30" t="n"/>
      <c r="R18" s="30" t="n"/>
      <c r="S18" s="30" t="n"/>
      <c r="T18" s="30" t="n"/>
      <c r="U18" s="30" t="n"/>
      <c r="V18" s="30" t="n"/>
      <c r="W18" s="30" t="n"/>
      <c r="X18" s="30" t="n"/>
      <c r="Y18" s="30" t="n"/>
      <c r="Z18" s="30" t="n"/>
      <c r="AA18" s="30" t="n"/>
      <c r="AB18" s="30" t="n"/>
      <c r="AC18" s="30" t="n"/>
      <c r="AD18" s="30" t="n"/>
      <c r="AE18" s="30" t="n"/>
      <c r="AF18" s="30" t="n"/>
      <c r="AG18" s="31">
        <f>IF($A18="","",COUNTIF($B18:$AF18,"ص"))</f>
        <v/>
      </c>
      <c r="AH18" s="31">
        <f>IF($A18="","",COUNTIF($B18:$AF18,"م"))</f>
        <v/>
      </c>
      <c r="AI18" s="31">
        <f>IF($A18="","",COUNTIF($B18:$AF18,"ل"))</f>
        <v/>
      </c>
      <c r="AJ18" s="31">
        <f>IF($A18="","",COUNTIF($B18:$AF18,"ر"))</f>
        <v/>
      </c>
      <c r="AK18" s="31">
        <f>IF($A18="","",COUNTIF($B18:$AF18,"إ"))</f>
        <v/>
      </c>
    </row>
    <row r="19">
      <c r="A19" s="29" t="n"/>
      <c r="B19" s="30" t="n"/>
      <c r="C19" s="30" t="n"/>
      <c r="D19" s="30" t="n"/>
      <c r="E19" s="30" t="n"/>
      <c r="F19" s="30" t="n"/>
      <c r="G19" s="30" t="n"/>
      <c r="H19" s="30" t="n"/>
      <c r="I19" s="30" t="n"/>
      <c r="J19" s="30" t="n"/>
      <c r="K19" s="30" t="n"/>
      <c r="L19" s="30" t="n"/>
      <c r="M19" s="30" t="n"/>
      <c r="N19" s="30" t="n"/>
      <c r="O19" s="30" t="n"/>
      <c r="P19" s="30" t="n"/>
      <c r="Q19" s="30" t="n"/>
      <c r="R19" s="30" t="n"/>
      <c r="S19" s="30" t="n"/>
      <c r="T19" s="30" t="n"/>
      <c r="U19" s="30" t="n"/>
      <c r="V19" s="30" t="n"/>
      <c r="W19" s="30" t="n"/>
      <c r="X19" s="30" t="n"/>
      <c r="Y19" s="30" t="n"/>
      <c r="Z19" s="30" t="n"/>
      <c r="AA19" s="30" t="n"/>
      <c r="AB19" s="30" t="n"/>
      <c r="AC19" s="30" t="n"/>
      <c r="AD19" s="30" t="n"/>
      <c r="AE19" s="30" t="n"/>
      <c r="AF19" s="30" t="n"/>
      <c r="AG19" s="31">
        <f>IF($A19="","",COUNTIF($B19:$AF19,"ص"))</f>
        <v/>
      </c>
      <c r="AH19" s="31">
        <f>IF($A19="","",COUNTIF($B19:$AF19,"م"))</f>
        <v/>
      </c>
      <c r="AI19" s="31">
        <f>IF($A19="","",COUNTIF($B19:$AF19,"ل"))</f>
        <v/>
      </c>
      <c r="AJ19" s="31">
        <f>IF($A19="","",COUNTIF($B19:$AF19,"ر"))</f>
        <v/>
      </c>
      <c r="AK19" s="31">
        <f>IF($A19="","",COUNTIF($B19:$AF19,"إ"))</f>
        <v/>
      </c>
    </row>
    <row r="20">
      <c r="A20" s="29" t="n"/>
      <c r="B20" s="30" t="n"/>
      <c r="C20" s="30" t="n"/>
      <c r="D20" s="30" t="n"/>
      <c r="E20" s="30" t="n"/>
      <c r="F20" s="30" t="n"/>
      <c r="G20" s="30" t="n"/>
      <c r="H20" s="30" t="n"/>
      <c r="I20" s="30" t="n"/>
      <c r="J20" s="30" t="n"/>
      <c r="K20" s="30" t="n"/>
      <c r="L20" s="30" t="n"/>
      <c r="M20" s="30" t="n"/>
      <c r="N20" s="30" t="n"/>
      <c r="O20" s="30" t="n"/>
      <c r="P20" s="30" t="n"/>
      <c r="Q20" s="30" t="n"/>
      <c r="R20" s="30" t="n"/>
      <c r="S20" s="30" t="n"/>
      <c r="T20" s="30" t="n"/>
      <c r="U20" s="30" t="n"/>
      <c r="V20" s="30" t="n"/>
      <c r="W20" s="30" t="n"/>
      <c r="X20" s="30" t="n"/>
      <c r="Y20" s="30" t="n"/>
      <c r="Z20" s="30" t="n"/>
      <c r="AA20" s="30" t="n"/>
      <c r="AB20" s="30" t="n"/>
      <c r="AC20" s="30" t="n"/>
      <c r="AD20" s="30" t="n"/>
      <c r="AE20" s="30" t="n"/>
      <c r="AF20" s="30" t="n"/>
      <c r="AG20" s="31">
        <f>IF($A20="","",COUNTIF($B20:$AF20,"ص"))</f>
        <v/>
      </c>
      <c r="AH20" s="31">
        <f>IF($A20="","",COUNTIF($B20:$AF20,"م"))</f>
        <v/>
      </c>
      <c r="AI20" s="31">
        <f>IF($A20="","",COUNTIF($B20:$AF20,"ل"))</f>
        <v/>
      </c>
      <c r="AJ20" s="31">
        <f>IF($A20="","",COUNTIF($B20:$AF20,"ر"))</f>
        <v/>
      </c>
      <c r="AK20" s="31">
        <f>IF($A20="","",COUNTIF($B20:$AF20,"إ"))</f>
        <v/>
      </c>
    </row>
    <row r="21">
      <c r="A21" s="29" t="n"/>
      <c r="B21" s="30" t="n"/>
      <c r="C21" s="30" t="n"/>
      <c r="D21" s="30" t="n"/>
      <c r="E21" s="30" t="n"/>
      <c r="F21" s="30" t="n"/>
      <c r="G21" s="30" t="n"/>
      <c r="H21" s="30" t="n"/>
      <c r="I21" s="30" t="n"/>
      <c r="J21" s="30" t="n"/>
      <c r="K21" s="30" t="n"/>
      <c r="L21" s="30" t="n"/>
      <c r="M21" s="30" t="n"/>
      <c r="N21" s="30" t="n"/>
      <c r="O21" s="30" t="n"/>
      <c r="P21" s="30" t="n"/>
      <c r="Q21" s="30" t="n"/>
      <c r="R21" s="30" t="n"/>
      <c r="S21" s="30" t="n"/>
      <c r="T21" s="30" t="n"/>
      <c r="U21" s="30" t="n"/>
      <c r="V21" s="30" t="n"/>
      <c r="W21" s="30" t="n"/>
      <c r="X21" s="30" t="n"/>
      <c r="Y21" s="30" t="n"/>
      <c r="Z21" s="30" t="n"/>
      <c r="AA21" s="30" t="n"/>
      <c r="AB21" s="30" t="n"/>
      <c r="AC21" s="30" t="n"/>
      <c r="AD21" s="30" t="n"/>
      <c r="AE21" s="30" t="n"/>
      <c r="AF21" s="30" t="n"/>
      <c r="AG21" s="31">
        <f>IF($A21="","",COUNTIF($B21:$AF21,"ص"))</f>
        <v/>
      </c>
      <c r="AH21" s="31">
        <f>IF($A21="","",COUNTIF($B21:$AF21,"م"))</f>
        <v/>
      </c>
      <c r="AI21" s="31">
        <f>IF($A21="","",COUNTIF($B21:$AF21,"ل"))</f>
        <v/>
      </c>
      <c r="AJ21" s="31">
        <f>IF($A21="","",COUNTIF($B21:$AF21,"ر"))</f>
        <v/>
      </c>
      <c r="AK21" s="31">
        <f>IF($A21="","",COUNTIF($B21:$AF21,"إ"))</f>
        <v/>
      </c>
    </row>
    <row r="22">
      <c r="A22" s="29" t="n"/>
      <c r="B22" s="30" t="n"/>
      <c r="C22" s="30" t="n"/>
      <c r="D22" s="30" t="n"/>
      <c r="E22" s="30" t="n"/>
      <c r="F22" s="30" t="n"/>
      <c r="G22" s="30" t="n"/>
      <c r="H22" s="30" t="n"/>
      <c r="I22" s="30" t="n"/>
      <c r="J22" s="30" t="n"/>
      <c r="K22" s="30" t="n"/>
      <c r="L22" s="30" t="n"/>
      <c r="M22" s="30" t="n"/>
      <c r="N22" s="30" t="n"/>
      <c r="O22" s="30" t="n"/>
      <c r="P22" s="30" t="n"/>
      <c r="Q22" s="30" t="n"/>
      <c r="R22" s="30" t="n"/>
      <c r="S22" s="30" t="n"/>
      <c r="T22" s="30" t="n"/>
      <c r="U22" s="30" t="n"/>
      <c r="V22" s="30" t="n"/>
      <c r="W22" s="30" t="n"/>
      <c r="X22" s="30" t="n"/>
      <c r="Y22" s="30" t="n"/>
      <c r="Z22" s="30" t="n"/>
      <c r="AA22" s="30" t="n"/>
      <c r="AB22" s="30" t="n"/>
      <c r="AC22" s="30" t="n"/>
      <c r="AD22" s="30" t="n"/>
      <c r="AE22" s="30" t="n"/>
      <c r="AF22" s="30" t="n"/>
      <c r="AG22" s="31">
        <f>IF($A22="","",COUNTIF($B22:$AF22,"ص"))</f>
        <v/>
      </c>
      <c r="AH22" s="31">
        <f>IF($A22="","",COUNTIF($B22:$AF22,"م"))</f>
        <v/>
      </c>
      <c r="AI22" s="31">
        <f>IF($A22="","",COUNTIF($B22:$AF22,"ل"))</f>
        <v/>
      </c>
      <c r="AJ22" s="31">
        <f>IF($A22="","",COUNTIF($B22:$AF22,"ر"))</f>
        <v/>
      </c>
      <c r="AK22" s="31">
        <f>IF($A22="","",COUNTIF($B22:$AF22,"إ"))</f>
        <v/>
      </c>
    </row>
    <row r="24">
      <c r="A24" s="32" t="inlineStr">
        <is>
          <t>التغطية اليومية</t>
        </is>
      </c>
    </row>
    <row r="25">
      <c r="A25" s="18" t="inlineStr">
        <is>
          <t>عدد وردية ص</t>
        </is>
      </c>
      <c r="B25" s="31">
        <f>IF(B$6="","",COUNTIF(B$8:B$22,"ص"))</f>
        <v/>
      </c>
      <c r="C25" s="31">
        <f>IF(C$6="","",COUNTIF(C$8:C$22,"ص"))</f>
        <v/>
      </c>
      <c r="D25" s="31">
        <f>IF(D$6="","",COUNTIF(D$8:D$22,"ص"))</f>
        <v/>
      </c>
      <c r="E25" s="31">
        <f>IF(E$6="","",COUNTIF(E$8:E$22,"ص"))</f>
        <v/>
      </c>
      <c r="F25" s="31">
        <f>IF(F$6="","",COUNTIF(F$8:F$22,"ص"))</f>
        <v/>
      </c>
      <c r="G25" s="31">
        <f>IF(G$6="","",COUNTIF(G$8:G$22,"ص"))</f>
        <v/>
      </c>
      <c r="H25" s="31">
        <f>IF(H$6="","",COUNTIF(H$8:H$22,"ص"))</f>
        <v/>
      </c>
      <c r="I25" s="31">
        <f>IF(I$6="","",COUNTIF(I$8:I$22,"ص"))</f>
        <v/>
      </c>
      <c r="J25" s="31">
        <f>IF(J$6="","",COUNTIF(J$8:J$22,"ص"))</f>
        <v/>
      </c>
      <c r="K25" s="31">
        <f>IF(K$6="","",COUNTIF(K$8:K$22,"ص"))</f>
        <v/>
      </c>
      <c r="L25" s="31">
        <f>IF(L$6="","",COUNTIF(L$8:L$22,"ص"))</f>
        <v/>
      </c>
      <c r="M25" s="31">
        <f>IF(M$6="","",COUNTIF(M$8:M$22,"ص"))</f>
        <v/>
      </c>
      <c r="N25" s="31">
        <f>IF(N$6="","",COUNTIF(N$8:N$22,"ص"))</f>
        <v/>
      </c>
      <c r="O25" s="31">
        <f>IF(O$6="","",COUNTIF(O$8:O$22,"ص"))</f>
        <v/>
      </c>
      <c r="P25" s="31">
        <f>IF(P$6="","",COUNTIF(P$8:P$22,"ص"))</f>
        <v/>
      </c>
      <c r="Q25" s="31">
        <f>IF(Q$6="","",COUNTIF(Q$8:Q$22,"ص"))</f>
        <v/>
      </c>
      <c r="R25" s="31">
        <f>IF(R$6="","",COUNTIF(R$8:R$22,"ص"))</f>
        <v/>
      </c>
      <c r="S25" s="31">
        <f>IF(S$6="","",COUNTIF(S$8:S$22,"ص"))</f>
        <v/>
      </c>
      <c r="T25" s="31">
        <f>IF(T$6="","",COUNTIF(T$8:T$22,"ص"))</f>
        <v/>
      </c>
      <c r="U25" s="31">
        <f>IF(U$6="","",COUNTIF(U$8:U$22,"ص"))</f>
        <v/>
      </c>
      <c r="V25" s="31">
        <f>IF(V$6="","",COUNTIF(V$8:V$22,"ص"))</f>
        <v/>
      </c>
      <c r="W25" s="31">
        <f>IF(W$6="","",COUNTIF(W$8:W$22,"ص"))</f>
        <v/>
      </c>
      <c r="X25" s="31">
        <f>IF(X$6="","",COUNTIF(X$8:X$22,"ص"))</f>
        <v/>
      </c>
      <c r="Y25" s="31">
        <f>IF(Y$6="","",COUNTIF(Y$8:Y$22,"ص"))</f>
        <v/>
      </c>
      <c r="Z25" s="31">
        <f>IF(Z$6="","",COUNTIF(Z$8:Z$22,"ص"))</f>
        <v/>
      </c>
      <c r="AA25" s="31">
        <f>IF(AA$6="","",COUNTIF(AA$8:AA$22,"ص"))</f>
        <v/>
      </c>
      <c r="AB25" s="31">
        <f>IF(AB$6="","",COUNTIF(AB$8:AB$22,"ص"))</f>
        <v/>
      </c>
      <c r="AC25" s="31">
        <f>IF(AC$6="","",COUNTIF(AC$8:AC$22,"ص"))</f>
        <v/>
      </c>
      <c r="AD25" s="31">
        <f>IF(AD$6="","",COUNTIF(AD$8:AD$22,"ص"))</f>
        <v/>
      </c>
      <c r="AE25" s="31">
        <f>IF(AE$6="","",COUNTIF(AE$8:AE$22,"ص"))</f>
        <v/>
      </c>
      <c r="AF25" s="31">
        <f>IF(AF$6="","",COUNTIF(AF$8:AF$22,"ص"))</f>
        <v/>
      </c>
    </row>
    <row r="26">
      <c r="A26" s="18" t="inlineStr">
        <is>
          <t>عدد وردية م</t>
        </is>
      </c>
      <c r="B26" s="31">
        <f>IF(B$6="","",COUNTIF(B$8:B$22,"م"))</f>
        <v/>
      </c>
      <c r="C26" s="31">
        <f>IF(C$6="","",COUNTIF(C$8:C$22,"م"))</f>
        <v/>
      </c>
      <c r="D26" s="31">
        <f>IF(D$6="","",COUNTIF(D$8:D$22,"م"))</f>
        <v/>
      </c>
      <c r="E26" s="31">
        <f>IF(E$6="","",COUNTIF(E$8:E$22,"م"))</f>
        <v/>
      </c>
      <c r="F26" s="31">
        <f>IF(F$6="","",COUNTIF(F$8:F$22,"م"))</f>
        <v/>
      </c>
      <c r="G26" s="31">
        <f>IF(G$6="","",COUNTIF(G$8:G$22,"م"))</f>
        <v/>
      </c>
      <c r="H26" s="31">
        <f>IF(H$6="","",COUNTIF(H$8:H$22,"م"))</f>
        <v/>
      </c>
      <c r="I26" s="31">
        <f>IF(I$6="","",COUNTIF(I$8:I$22,"م"))</f>
        <v/>
      </c>
      <c r="J26" s="31">
        <f>IF(J$6="","",COUNTIF(J$8:J$22,"م"))</f>
        <v/>
      </c>
      <c r="K26" s="31">
        <f>IF(K$6="","",COUNTIF(K$8:K$22,"م"))</f>
        <v/>
      </c>
      <c r="L26" s="31">
        <f>IF(L$6="","",COUNTIF(L$8:L$22,"م"))</f>
        <v/>
      </c>
      <c r="M26" s="31">
        <f>IF(M$6="","",COUNTIF(M$8:M$22,"م"))</f>
        <v/>
      </c>
      <c r="N26" s="31">
        <f>IF(N$6="","",COUNTIF(N$8:N$22,"م"))</f>
        <v/>
      </c>
      <c r="O26" s="31">
        <f>IF(O$6="","",COUNTIF(O$8:O$22,"م"))</f>
        <v/>
      </c>
      <c r="P26" s="31">
        <f>IF(P$6="","",COUNTIF(P$8:P$22,"م"))</f>
        <v/>
      </c>
      <c r="Q26" s="31">
        <f>IF(Q$6="","",COUNTIF(Q$8:Q$22,"م"))</f>
        <v/>
      </c>
      <c r="R26" s="31">
        <f>IF(R$6="","",COUNTIF(R$8:R$22,"م"))</f>
        <v/>
      </c>
      <c r="S26" s="31">
        <f>IF(S$6="","",COUNTIF(S$8:S$22,"م"))</f>
        <v/>
      </c>
      <c r="T26" s="31">
        <f>IF(T$6="","",COUNTIF(T$8:T$22,"م"))</f>
        <v/>
      </c>
      <c r="U26" s="31">
        <f>IF(U$6="","",COUNTIF(U$8:U$22,"م"))</f>
        <v/>
      </c>
      <c r="V26" s="31">
        <f>IF(V$6="","",COUNTIF(V$8:V$22,"م"))</f>
        <v/>
      </c>
      <c r="W26" s="31">
        <f>IF(W$6="","",COUNTIF(W$8:W$22,"م"))</f>
        <v/>
      </c>
      <c r="X26" s="31">
        <f>IF(X$6="","",COUNTIF(X$8:X$22,"م"))</f>
        <v/>
      </c>
      <c r="Y26" s="31">
        <f>IF(Y$6="","",COUNTIF(Y$8:Y$22,"م"))</f>
        <v/>
      </c>
      <c r="Z26" s="31">
        <f>IF(Z$6="","",COUNTIF(Z$8:Z$22,"م"))</f>
        <v/>
      </c>
      <c r="AA26" s="31">
        <f>IF(AA$6="","",COUNTIF(AA$8:AA$22,"م"))</f>
        <v/>
      </c>
      <c r="AB26" s="31">
        <f>IF(AB$6="","",COUNTIF(AB$8:AB$22,"م"))</f>
        <v/>
      </c>
      <c r="AC26" s="31">
        <f>IF(AC$6="","",COUNTIF(AC$8:AC$22,"م"))</f>
        <v/>
      </c>
      <c r="AD26" s="31">
        <f>IF(AD$6="","",COUNTIF(AD$8:AD$22,"م"))</f>
        <v/>
      </c>
      <c r="AE26" s="31">
        <f>IF(AE$6="","",COUNTIF(AE$8:AE$22,"م"))</f>
        <v/>
      </c>
      <c r="AF26" s="31">
        <f>IF(AF$6="","",COUNTIF(AF$8:AF$22,"م"))</f>
        <v/>
      </c>
    </row>
    <row r="27">
      <c r="A27" s="18" t="inlineStr">
        <is>
          <t>عدد وردية ل</t>
        </is>
      </c>
      <c r="B27" s="31">
        <f>IF(B$6="","",COUNTIF(B$8:B$22,"ل"))</f>
        <v/>
      </c>
      <c r="C27" s="31">
        <f>IF(C$6="","",COUNTIF(C$8:C$22,"ل"))</f>
        <v/>
      </c>
      <c r="D27" s="31">
        <f>IF(D$6="","",COUNTIF(D$8:D$22,"ل"))</f>
        <v/>
      </c>
      <c r="E27" s="31">
        <f>IF(E$6="","",COUNTIF(E$8:E$22,"ل"))</f>
        <v/>
      </c>
      <c r="F27" s="31">
        <f>IF(F$6="","",COUNTIF(F$8:F$22,"ل"))</f>
        <v/>
      </c>
      <c r="G27" s="31">
        <f>IF(G$6="","",COUNTIF(G$8:G$22,"ل"))</f>
        <v/>
      </c>
      <c r="H27" s="31">
        <f>IF(H$6="","",COUNTIF(H$8:H$22,"ل"))</f>
        <v/>
      </c>
      <c r="I27" s="31">
        <f>IF(I$6="","",COUNTIF(I$8:I$22,"ل"))</f>
        <v/>
      </c>
      <c r="J27" s="31">
        <f>IF(J$6="","",COUNTIF(J$8:J$22,"ل"))</f>
        <v/>
      </c>
      <c r="K27" s="31">
        <f>IF(K$6="","",COUNTIF(K$8:K$22,"ل"))</f>
        <v/>
      </c>
      <c r="L27" s="31">
        <f>IF(L$6="","",COUNTIF(L$8:L$22,"ل"))</f>
        <v/>
      </c>
      <c r="M27" s="31">
        <f>IF(M$6="","",COUNTIF(M$8:M$22,"ل"))</f>
        <v/>
      </c>
      <c r="N27" s="31">
        <f>IF(N$6="","",COUNTIF(N$8:N$22,"ل"))</f>
        <v/>
      </c>
      <c r="O27" s="31">
        <f>IF(O$6="","",COUNTIF(O$8:O$22,"ل"))</f>
        <v/>
      </c>
      <c r="P27" s="31">
        <f>IF(P$6="","",COUNTIF(P$8:P$22,"ل"))</f>
        <v/>
      </c>
      <c r="Q27" s="31">
        <f>IF(Q$6="","",COUNTIF(Q$8:Q$22,"ل"))</f>
        <v/>
      </c>
      <c r="R27" s="31">
        <f>IF(R$6="","",COUNTIF(R$8:R$22,"ل"))</f>
        <v/>
      </c>
      <c r="S27" s="31">
        <f>IF(S$6="","",COUNTIF(S$8:S$22,"ل"))</f>
        <v/>
      </c>
      <c r="T27" s="31">
        <f>IF(T$6="","",COUNTIF(T$8:T$22,"ل"))</f>
        <v/>
      </c>
      <c r="U27" s="31">
        <f>IF(U$6="","",COUNTIF(U$8:U$22,"ل"))</f>
        <v/>
      </c>
      <c r="V27" s="31">
        <f>IF(V$6="","",COUNTIF(V$8:V$22,"ل"))</f>
        <v/>
      </c>
      <c r="W27" s="31">
        <f>IF(W$6="","",COUNTIF(W$8:W$22,"ل"))</f>
        <v/>
      </c>
      <c r="X27" s="31">
        <f>IF(X$6="","",COUNTIF(X$8:X$22,"ل"))</f>
        <v/>
      </c>
      <c r="Y27" s="31">
        <f>IF(Y$6="","",COUNTIF(Y$8:Y$22,"ل"))</f>
        <v/>
      </c>
      <c r="Z27" s="31">
        <f>IF(Z$6="","",COUNTIF(Z$8:Z$22,"ل"))</f>
        <v/>
      </c>
      <c r="AA27" s="31">
        <f>IF(AA$6="","",COUNTIF(AA$8:AA$22,"ل"))</f>
        <v/>
      </c>
      <c r="AB27" s="31">
        <f>IF(AB$6="","",COUNTIF(AB$8:AB$22,"ل"))</f>
        <v/>
      </c>
      <c r="AC27" s="31">
        <f>IF(AC$6="","",COUNTIF(AC$8:AC$22,"ل"))</f>
        <v/>
      </c>
      <c r="AD27" s="31">
        <f>IF(AD$6="","",COUNTIF(AD$8:AD$22,"ل"))</f>
        <v/>
      </c>
      <c r="AE27" s="31">
        <f>IF(AE$6="","",COUNTIF(AE$8:AE$22,"ل"))</f>
        <v/>
      </c>
      <c r="AF27" s="31">
        <f>IF(AF$6="","",COUNTIF(AF$8:AF$22,"ل"))</f>
        <v/>
      </c>
    </row>
    <row r="28">
      <c r="A28" s="18" t="inlineStr">
        <is>
          <t>أيام بنقص في التغطية</t>
        </is>
      </c>
      <c r="B28" s="33">
        <f>SUMPRODUCT((B$6:AF$6&lt;&gt;"")*(B25:AF25&lt;M$4))+SUMPRODUCT((B$6:AF$6&lt;&gt;"")*(B26:AF26&lt;P$4))+SUMPRODUCT((B$6:AF$6&lt;&gt;"")*(B27:AF27&lt;S$4))</f>
        <v/>
      </c>
      <c r="C28" s="22" t="n"/>
      <c r="D28" s="23" t="n"/>
    </row>
  </sheetData>
  <sheetProtection selectLockedCells="0" selectUnlockedCells="0" sheet="1" objects="0" insertRows="1" insertHyperlinks="1" autoFilter="0" scenarios="0" formatColumns="0" deleteColumns="1" insertColumns="1" pivotTables="1" deleteRows="1" formatCells="0" formatRows="0" sort="0"/>
  <mergeCells count="6">
    <mergeCell ref="B4:F4"/>
    <mergeCell ref="H4:K4"/>
    <mergeCell ref="B28:D28"/>
    <mergeCell ref="A24:AK24"/>
    <mergeCell ref="A2:AK2"/>
    <mergeCell ref="A1:AK1"/>
  </mergeCells>
  <conditionalFormatting sqref="B25:AF25">
    <cfRule type="expression" priority="1" dxfId="0">
      <formula>AND(B$6&lt;&gt;"",B25&lt;M$4)</formula>
    </cfRule>
  </conditionalFormatting>
  <conditionalFormatting sqref="B26:AF26">
    <cfRule type="expression" priority="2" dxfId="0">
      <formula>AND(B$6&lt;&gt;"",B26&lt;P$4)</formula>
    </cfRule>
  </conditionalFormatting>
  <conditionalFormatting sqref="B27:AF27">
    <cfRule type="expression" priority="3" dxfId="0">
      <formula>AND(B$6&lt;&gt;"",B27&lt;S$4)</formula>
    </cfRule>
  </conditionalFormatting>
  <dataValidations count="1">
    <dataValidation sqref="B8:AF22" showDropDown="0" showInputMessage="0" showErrorMessage="0" allowBlank="1" type="list">
      <formula1>"ص,م,ل,ر,إ"</formula1>
    </dataValidation>
  </dataValidation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2026-10-27T21:00:25Z</dcterms:created>
  <dcterms:modified xsi:type="dcterms:W3CDTF">2026-10-27T21:00:25Z</dcterms:modified>
</cp:coreProperties>
</file>