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سجل التغييرات" sheetId="3" state="visible" r:id="rId3"/>
  </sheets>
  <definedNames/>
  <calcPr calcId="124519" fullCalcOnLoad="1"/>
</workbook>
</file>

<file path=xl/styles.xml><?xml version="1.0" encoding="utf-8"?>
<styleSheet xmlns="http://schemas.openxmlformats.org/spreadsheetml/2006/main">
  <numFmts count="4">
    <numFmt numFmtId="164" formatCode="#,##0;[Red]-#,##0"/>
    <numFmt numFmtId="165" formatCode="yyyy-mm-dd"/>
    <numFmt numFmtId="166" formatCode="dd/mm/yyyy"/>
    <numFmt numFmtId="167"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FFFFFF"/>
      <sz val="12"/>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6">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5" pivotButton="0" quotePrefix="0" xfId="0"/>
    <xf numFmtId="164"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3" borderId="0" pivotButton="0" quotePrefix="0" xfId="0"/>
    <xf numFmtId="1" fontId="17" fillId="0" borderId="2" applyAlignment="1" pivotButton="0" quotePrefix="0" xfId="0">
      <alignment horizontal="center" vertical="center"/>
    </xf>
    <xf numFmtId="164" fontId="17" fillId="0" borderId="2" applyAlignment="1" pivotButton="0" quotePrefix="0" xfId="0">
      <alignment horizontal="center" vertical="center"/>
    </xf>
    <xf numFmtId="164" fontId="17" fillId="5" borderId="2" applyAlignment="1" pivotButton="0" quotePrefix="0" xfId="0">
      <alignment horizontal="center" vertical="center"/>
    </xf>
    <xf numFmtId="167" fontId="17" fillId="0" borderId="2" applyAlignment="1" pivotButton="0" quotePrefix="0" xfId="0">
      <alignment horizontal="center" vertical="center"/>
    </xf>
    <xf numFmtId="166" fontId="17" fillId="5" borderId="2"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طلبات تغيير نطاق المشروع</t>
        </is>
      </c>
    </row>
    <row r="2" ht="4" customHeight="1">
      <c r="A2" s="9" t="n"/>
    </row>
    <row r="4" ht="22" customHeight="1">
      <c r="B4" s="10" t="inlineStr">
        <is>
          <t>فكرة القالب</t>
        </is>
      </c>
    </row>
    <row r="5" ht="50" customHeight="1">
      <c r="A5" s="11" t="inlineStr">
        <is>
          <t>•</t>
        </is>
      </c>
      <c r="B5" s="12" t="inlineStr">
        <is>
          <t>سجل لطلبات تغيير النطاق (Change Requests) في المشروع: لكل طلب رقمه وتاريخه ووصفه ومقدّمه ونوعه وأثره على التكلفة والمدة وقرار الاعتماد. يحسب السجل الموازنة المعدلة وتاريخ الانتهاء المعدل بعد التغييرات المعتمدة فقط، ويعرض قيمة الطلبات التي ما زالت قيد الدراسة.</t>
        </is>
      </c>
    </row>
    <row r="6" ht="22" customHeight="1">
      <c r="B6" s="10" t="inlineStr">
        <is>
          <t>خطوات الاستخدام</t>
        </is>
      </c>
    </row>
    <row r="7" ht="18" customHeight="1">
      <c r="A7" s="11" t="inlineStr">
        <is>
          <t>•</t>
        </is>
      </c>
      <c r="B7" s="12" t="inlineStr">
        <is>
          <t>اكتب الموازنة الأصلية المعتمدة للمشروع وتاريخ الانتهاء الأصلي.</t>
        </is>
      </c>
    </row>
    <row r="8" ht="34" customHeight="1">
      <c r="A8" s="11" t="inlineStr">
        <is>
          <t>•</t>
        </is>
      </c>
      <c r="B8" s="12" t="inlineStr">
        <is>
          <t>سجّل كل طلب تغيير فور وروده حتى لو رُفض لاحقًا: الأثر على التكلفة بالموجب للزيادة وبالسالب للتخفيض، والأثر على المدة بالأيام.</t>
        </is>
      </c>
    </row>
    <row r="9" ht="34" customHeight="1">
      <c r="A9" s="11" t="inlineStr">
        <is>
          <t>•</t>
        </is>
      </c>
      <c r="B9" s="12" t="inlineStr">
        <is>
          <t>اختر القرار من القائمة: معتمد أو مرفوض أو قيد الدراسة، واكتب تاريخ القرار ومن اعتمده. عمود «الموازنة بعد الطلب» يتراكم بالطلبات المعتمدة فقط.</t>
        </is>
      </c>
    </row>
    <row r="10" ht="22" customHeight="1">
      <c r="B10" s="10" t="inlineStr">
        <is>
          <t>ملاحظات</t>
        </is>
      </c>
    </row>
    <row r="11" ht="34" customHeight="1">
      <c r="A11" s="11" t="inlineStr">
        <is>
          <t>•</t>
        </is>
      </c>
      <c r="B11" s="12" t="inlineStr">
        <is>
          <t>لا يُنفذ أي تغيير قبل اعتماده كتابيًا. احتفظ بنموذج الطلب الموقع ودراسة أثره مع السجل، وحدّث مخطط المشروع وموازنته بعد كل اعتماد.</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44"/>
  <sheetViews>
    <sheetView showGridLines="0" rightToLeft="1" workbookViewId="0">
      <selection activeCell="A1" sqref="A1"/>
    </sheetView>
  </sheetViews>
  <sheetFormatPr baseColWidth="8" defaultRowHeight="15"/>
  <cols>
    <col width="9" customWidth="1" min="1" max="1"/>
    <col width="11" customWidth="1" min="2" max="2"/>
    <col width="36" customWidth="1" min="3" max="3"/>
    <col width="15" customWidth="1" min="4" max="4"/>
    <col width="10" customWidth="1" min="5" max="5"/>
    <col width="13" customWidth="1" min="6" max="6"/>
    <col width="9" customWidth="1" min="7" max="7"/>
    <col width="12" customWidth="1" min="8" max="8"/>
    <col width="11" customWidth="1" min="9" max="9"/>
    <col width="15" customWidth="1" min="10" max="10"/>
    <col width="14" customWidth="1" min="11" max="11"/>
  </cols>
  <sheetData>
    <row r="1" ht="30" customHeight="1">
      <c r="A1" s="15" t="inlineStr">
        <is>
          <t>سجل طلبات تغيير النطاق</t>
        </is>
      </c>
      <c r="B1" s="16" t="n"/>
      <c r="C1" s="16" t="n"/>
      <c r="D1" s="16" t="n"/>
      <c r="E1" s="16" t="n"/>
      <c r="F1" s="16" t="n"/>
      <c r="G1" s="16" t="n"/>
      <c r="H1" s="16" t="n"/>
      <c r="I1" s="16" t="n"/>
      <c r="J1" s="16" t="n"/>
      <c r="K1" s="16" t="n"/>
    </row>
    <row r="2" ht="30" customHeight="1">
      <c r="A2" s="17" t="inlineStr">
        <is>
          <t>الأثر على التكلفة موجب للزيادة وسالب للتخفيض. الموازنة والتاريخ المعدلان يحتسبان الطلبات المعتمدة فقط.</t>
        </is>
      </c>
    </row>
    <row r="4">
      <c r="A4" s="18" t="inlineStr">
        <is>
          <t>المشروع</t>
        </is>
      </c>
      <c r="B4" s="19" t="inlineStr">
        <is>
          <t>تطوير البوابة الإلكترونية لخدمة العملاء</t>
        </is>
      </c>
      <c r="C4" s="20" t="n"/>
      <c r="D4" s="18" t="inlineStr">
        <is>
          <t>الموازنة الأصلية</t>
        </is>
      </c>
      <c r="E4" s="21" t="n"/>
      <c r="F4" s="22" t="n">
        <v>850000</v>
      </c>
    </row>
    <row r="5">
      <c r="D5" s="18" t="inlineStr">
        <is>
          <t>تاريخ الانتهاء الأصلي</t>
        </is>
      </c>
      <c r="E5" s="21" t="n"/>
      <c r="F5" s="23" t="n">
        <v>46387</v>
      </c>
    </row>
    <row r="7" ht="34" customHeight="1">
      <c r="A7" s="24" t="inlineStr">
        <is>
          <t>رقم الطلب</t>
        </is>
      </c>
      <c r="B7" s="24" t="inlineStr">
        <is>
          <t>التاريخ</t>
        </is>
      </c>
      <c r="C7" s="24" t="inlineStr">
        <is>
          <t>وصف التغيير</t>
        </is>
      </c>
      <c r="D7" s="24" t="inlineStr">
        <is>
          <t>مقدم الطلب</t>
        </is>
      </c>
      <c r="E7" s="24" t="inlineStr">
        <is>
          <t>النوع</t>
        </is>
      </c>
      <c r="F7" s="24" t="inlineStr">
        <is>
          <t>الأثر على التكلفة</t>
        </is>
      </c>
      <c r="G7" s="24" t="inlineStr">
        <is>
          <t>الأثر (يوم)</t>
        </is>
      </c>
      <c r="H7" s="24" t="inlineStr">
        <is>
          <t>القرار</t>
        </is>
      </c>
      <c r="I7" s="24" t="inlineStr">
        <is>
          <t>تاريخ القرار</t>
        </is>
      </c>
      <c r="J7" s="24" t="inlineStr">
        <is>
          <t>المعتمد</t>
        </is>
      </c>
      <c r="K7" s="24" t="inlineStr">
        <is>
          <t>الموازنة بعد الطلب</t>
        </is>
      </c>
    </row>
    <row r="8">
      <c r="A8" s="25" t="inlineStr">
        <is>
          <t>CR-01</t>
        </is>
      </c>
      <c r="B8" s="23" t="n">
        <v>46154</v>
      </c>
      <c r="C8" s="19" t="inlineStr">
        <is>
          <t>إضافة بوابة دفع إلكتروني ثانية</t>
        </is>
      </c>
      <c r="D8" s="25" t="inlineStr">
        <is>
          <t>إدارة المبيعات</t>
        </is>
      </c>
      <c r="E8" s="25" t="inlineStr">
        <is>
          <t>إضافة</t>
        </is>
      </c>
      <c r="F8" s="22" t="n">
        <v>65000</v>
      </c>
      <c r="G8" s="26" t="n">
        <v>20</v>
      </c>
      <c r="H8" s="25" t="inlineStr">
        <is>
          <t>معتمد</t>
        </is>
      </c>
      <c r="I8" s="23" t="n">
        <v>46162</v>
      </c>
      <c r="J8" s="25" t="inlineStr">
        <is>
          <t>لجنة المشروع</t>
        </is>
      </c>
      <c r="K8" s="27">
        <f>IF(A8="","",$F$4+SUMIFS($F$8:F8,$H$8:H8,"معتمد"))</f>
        <v/>
      </c>
    </row>
    <row r="9">
      <c r="A9" s="25" t="inlineStr">
        <is>
          <t>CR-02</t>
        </is>
      </c>
      <c r="B9" s="23" t="n">
        <v>46176</v>
      </c>
      <c r="C9" s="19" t="inlineStr">
        <is>
          <t>تطبيق جوال منفصل لنظام أندرويد</t>
        </is>
      </c>
      <c r="D9" s="25" t="inlineStr">
        <is>
          <t>التسويق</t>
        </is>
      </c>
      <c r="E9" s="25" t="inlineStr">
        <is>
          <t>إضافة</t>
        </is>
      </c>
      <c r="F9" s="22" t="n">
        <v>180000</v>
      </c>
      <c r="G9" s="26" t="n">
        <v>60</v>
      </c>
      <c r="H9" s="25" t="inlineStr">
        <is>
          <t>مرفوض</t>
        </is>
      </c>
      <c r="I9" s="23" t="n">
        <v>46188</v>
      </c>
      <c r="J9" s="25" t="inlineStr">
        <is>
          <t>لجنة المشروع</t>
        </is>
      </c>
      <c r="K9" s="27">
        <f>IF(A9="","",$F$4+SUMIFS($F$8:F9,$H$8:H9,"معتمد"))</f>
        <v/>
      </c>
    </row>
    <row r="10">
      <c r="A10" s="25" t="inlineStr">
        <is>
          <t>CR-03</t>
        </is>
      </c>
      <c r="B10" s="23" t="n">
        <v>46201</v>
      </c>
      <c r="C10" s="19" t="inlineStr">
        <is>
          <t>إلغاء وحدة الدردشة الحية والاكتفاء بالتذاكر</t>
        </is>
      </c>
      <c r="D10" s="25" t="inlineStr">
        <is>
          <t>خدمة العملاء</t>
        </is>
      </c>
      <c r="E10" s="25" t="inlineStr">
        <is>
          <t>حذف</t>
        </is>
      </c>
      <c r="F10" s="22" t="n">
        <v>-40000</v>
      </c>
      <c r="G10" s="26" t="n">
        <v>-10</v>
      </c>
      <c r="H10" s="25" t="inlineStr">
        <is>
          <t>معتمد</t>
        </is>
      </c>
      <c r="I10" s="23" t="n">
        <v>46208</v>
      </c>
      <c r="J10" s="25" t="inlineStr">
        <is>
          <t>المدير العام</t>
        </is>
      </c>
      <c r="K10" s="27">
        <f>IF(A10="","",$F$4+SUMIFS($F$8:F10,$H$8:H10,"معتمد"))</f>
        <v/>
      </c>
    </row>
    <row r="11">
      <c r="A11" s="25" t="inlineStr">
        <is>
          <t>CR-04</t>
        </is>
      </c>
      <c r="B11" s="23" t="n">
        <v>46222</v>
      </c>
      <c r="C11" s="19" t="inlineStr">
        <is>
          <t>ربط البوابة بنظام الفاتورة الإلكترونية</t>
        </is>
      </c>
      <c r="D11" s="25" t="inlineStr">
        <is>
          <t>الإدارة المالية</t>
        </is>
      </c>
      <c r="E11" s="25" t="inlineStr">
        <is>
          <t>إضافة</t>
        </is>
      </c>
      <c r="F11" s="22" t="n">
        <v>90000</v>
      </c>
      <c r="G11" s="26" t="n">
        <v>25</v>
      </c>
      <c r="H11" s="25" t="inlineStr">
        <is>
          <t>معتمد</t>
        </is>
      </c>
      <c r="I11" s="23" t="n">
        <v>46236</v>
      </c>
      <c r="J11" s="25" t="inlineStr">
        <is>
          <t>لجنة المشروع</t>
        </is>
      </c>
      <c r="K11" s="27">
        <f>IF(A11="","",$F$4+SUMIFS($F$8:F11,$H$8:H11,"معتمد"))</f>
        <v/>
      </c>
    </row>
    <row r="12">
      <c r="A12" s="25" t="inlineStr">
        <is>
          <t>CR-05</t>
        </is>
      </c>
      <c r="B12" s="23" t="n">
        <v>46258</v>
      </c>
      <c r="C12" s="19" t="inlineStr">
        <is>
          <t>تعديل تصميم الصفحة الرئيسية بعد اختبار المستخدمين</t>
        </is>
      </c>
      <c r="D12" s="25" t="inlineStr">
        <is>
          <t>التسويق</t>
        </is>
      </c>
      <c r="E12" s="25" t="inlineStr">
        <is>
          <t>تعديل</t>
        </is>
      </c>
      <c r="F12" s="22" t="n">
        <v>15000</v>
      </c>
      <c r="G12" s="26" t="n">
        <v>5</v>
      </c>
      <c r="H12" s="25" t="inlineStr">
        <is>
          <t>معتمد</t>
        </is>
      </c>
      <c r="I12" s="23" t="n">
        <v>46264</v>
      </c>
      <c r="J12" s="25" t="inlineStr">
        <is>
          <t>مدير المشروع</t>
        </is>
      </c>
      <c r="K12" s="27">
        <f>IF(A12="","",$F$4+SUMIFS($F$8:F12,$H$8:H12,"معتمد"))</f>
        <v/>
      </c>
    </row>
    <row r="13">
      <c r="A13" s="25" t="inlineStr">
        <is>
          <t>CR-06</t>
        </is>
      </c>
      <c r="B13" s="23" t="n">
        <v>46286</v>
      </c>
      <c r="C13" s="19" t="inlineStr">
        <is>
          <t>إضافة تقارير تحليلية لسلوك العملاء</t>
        </is>
      </c>
      <c r="D13" s="25" t="inlineStr">
        <is>
          <t>الإدارة العليا</t>
        </is>
      </c>
      <c r="E13" s="25" t="inlineStr">
        <is>
          <t>إضافة</t>
        </is>
      </c>
      <c r="F13" s="22" t="n">
        <v>55000</v>
      </c>
      <c r="G13" s="26" t="n">
        <v>15</v>
      </c>
      <c r="H13" s="25" t="inlineStr">
        <is>
          <t>قيد الدراسة</t>
        </is>
      </c>
      <c r="I13" s="23" t="n"/>
      <c r="J13" s="25" t="n"/>
      <c r="K13" s="27">
        <f>IF(A13="","",$F$4+SUMIFS($F$8:F13,$H$8:H13,"معتمد"))</f>
        <v/>
      </c>
    </row>
    <row r="14">
      <c r="A14" s="25" t="inlineStr">
        <is>
          <t>CR-07</t>
        </is>
      </c>
      <c r="B14" s="23" t="n">
        <v>46309</v>
      </c>
      <c r="C14" s="19" t="inlineStr">
        <is>
          <t>دعم اللغة الفرنسية</t>
        </is>
      </c>
      <c r="D14" s="25" t="inlineStr">
        <is>
          <t>التصدير</t>
        </is>
      </c>
      <c r="E14" s="25" t="inlineStr">
        <is>
          <t>إضافة</t>
        </is>
      </c>
      <c r="F14" s="22" t="n">
        <v>30000</v>
      </c>
      <c r="G14" s="26" t="n">
        <v>10</v>
      </c>
      <c r="H14" s="25" t="inlineStr">
        <is>
          <t>قيد الدراسة</t>
        </is>
      </c>
      <c r="I14" s="23" t="n"/>
      <c r="J14" s="25" t="n"/>
      <c r="K14" s="27">
        <f>IF(A14="","",$F$4+SUMIFS($F$8:F14,$H$8:H14,"معتمد"))</f>
        <v/>
      </c>
    </row>
    <row r="15">
      <c r="A15" s="25" t="n"/>
      <c r="B15" s="23" t="n"/>
      <c r="C15" s="19" t="n"/>
      <c r="D15" s="25" t="n"/>
      <c r="E15" s="25" t="n"/>
      <c r="F15" s="22" t="n"/>
      <c r="G15" s="26" t="n"/>
      <c r="H15" s="25" t="n"/>
      <c r="I15" s="23" t="n"/>
      <c r="J15" s="25" t="n"/>
      <c r="K15" s="27">
        <f>IF(A15="","",$F$4+SUMIFS($F$8:F15,$H$8:H15,"معتمد"))</f>
        <v/>
      </c>
    </row>
    <row r="16">
      <c r="A16" s="25" t="n"/>
      <c r="B16" s="23" t="n"/>
      <c r="C16" s="19" t="n"/>
      <c r="D16" s="25" t="n"/>
      <c r="E16" s="25" t="n"/>
      <c r="F16" s="22" t="n"/>
      <c r="G16" s="26" t="n"/>
      <c r="H16" s="25" t="n"/>
      <c r="I16" s="23" t="n"/>
      <c r="J16" s="25" t="n"/>
      <c r="K16" s="27">
        <f>IF(A16="","",$F$4+SUMIFS($F$8:F16,$H$8:H16,"معتمد"))</f>
        <v/>
      </c>
    </row>
    <row r="17">
      <c r="A17" s="25" t="n"/>
      <c r="B17" s="23" t="n"/>
      <c r="C17" s="19" t="n"/>
      <c r="D17" s="25" t="n"/>
      <c r="E17" s="25" t="n"/>
      <c r="F17" s="22" t="n"/>
      <c r="G17" s="26" t="n"/>
      <c r="H17" s="25" t="n"/>
      <c r="I17" s="23" t="n"/>
      <c r="J17" s="25" t="n"/>
      <c r="K17" s="27">
        <f>IF(A17="","",$F$4+SUMIFS($F$8:F17,$H$8:H17,"معتمد"))</f>
        <v/>
      </c>
    </row>
    <row r="18">
      <c r="A18" s="25" t="n"/>
      <c r="B18" s="23" t="n"/>
      <c r="C18" s="19" t="n"/>
      <c r="D18" s="25" t="n"/>
      <c r="E18" s="25" t="n"/>
      <c r="F18" s="22" t="n"/>
      <c r="G18" s="26" t="n"/>
      <c r="H18" s="25" t="n"/>
      <c r="I18" s="23" t="n"/>
      <c r="J18" s="25" t="n"/>
      <c r="K18" s="27">
        <f>IF(A18="","",$F$4+SUMIFS($F$8:F18,$H$8:H18,"معتمد"))</f>
        <v/>
      </c>
    </row>
    <row r="19">
      <c r="A19" s="25" t="n"/>
      <c r="B19" s="23" t="n"/>
      <c r="C19" s="19" t="n"/>
      <c r="D19" s="25" t="n"/>
      <c r="E19" s="25" t="n"/>
      <c r="F19" s="22" t="n"/>
      <c r="G19" s="26" t="n"/>
      <c r="H19" s="25" t="n"/>
      <c r="I19" s="23" t="n"/>
      <c r="J19" s="25" t="n"/>
      <c r="K19" s="27">
        <f>IF(A19="","",$F$4+SUMIFS($F$8:F19,$H$8:H19,"معتمد"))</f>
        <v/>
      </c>
    </row>
    <row r="20">
      <c r="A20" s="25" t="n"/>
      <c r="B20" s="23" t="n"/>
      <c r="C20" s="19" t="n"/>
      <c r="D20" s="25" t="n"/>
      <c r="E20" s="25" t="n"/>
      <c r="F20" s="22" t="n"/>
      <c r="G20" s="26" t="n"/>
      <c r="H20" s="25" t="n"/>
      <c r="I20" s="23" t="n"/>
      <c r="J20" s="25" t="n"/>
      <c r="K20" s="27">
        <f>IF(A20="","",$F$4+SUMIFS($F$8:F20,$H$8:H20,"معتمد"))</f>
        <v/>
      </c>
    </row>
    <row r="21">
      <c r="A21" s="25" t="n"/>
      <c r="B21" s="23" t="n"/>
      <c r="C21" s="19" t="n"/>
      <c r="D21" s="25" t="n"/>
      <c r="E21" s="25" t="n"/>
      <c r="F21" s="22" t="n"/>
      <c r="G21" s="26" t="n"/>
      <c r="H21" s="25" t="n"/>
      <c r="I21" s="23" t="n"/>
      <c r="J21" s="25" t="n"/>
      <c r="K21" s="27">
        <f>IF(A21="","",$F$4+SUMIFS($F$8:F21,$H$8:H21,"معتمد"))</f>
        <v/>
      </c>
    </row>
    <row r="22">
      <c r="A22" s="25" t="n"/>
      <c r="B22" s="23" t="n"/>
      <c r="C22" s="19" t="n"/>
      <c r="D22" s="25" t="n"/>
      <c r="E22" s="25" t="n"/>
      <c r="F22" s="22" t="n"/>
      <c r="G22" s="26" t="n"/>
      <c r="H22" s="25" t="n"/>
      <c r="I22" s="23" t="n"/>
      <c r="J22" s="25" t="n"/>
      <c r="K22" s="27">
        <f>IF(A22="","",$F$4+SUMIFS($F$8:F22,$H$8:H22,"معتمد"))</f>
        <v/>
      </c>
    </row>
    <row r="23">
      <c r="A23" s="25" t="n"/>
      <c r="B23" s="23" t="n"/>
      <c r="C23" s="19" t="n"/>
      <c r="D23" s="25" t="n"/>
      <c r="E23" s="25" t="n"/>
      <c r="F23" s="22" t="n"/>
      <c r="G23" s="26" t="n"/>
      <c r="H23" s="25" t="n"/>
      <c r="I23" s="23" t="n"/>
      <c r="J23" s="25" t="n"/>
      <c r="K23" s="27">
        <f>IF(A23="","",$F$4+SUMIFS($F$8:F23,$H$8:H23,"معتمد"))</f>
        <v/>
      </c>
    </row>
    <row r="24">
      <c r="A24" s="25" t="n"/>
      <c r="B24" s="23" t="n"/>
      <c r="C24" s="19" t="n"/>
      <c r="D24" s="25" t="n"/>
      <c r="E24" s="25" t="n"/>
      <c r="F24" s="22" t="n"/>
      <c r="G24" s="26" t="n"/>
      <c r="H24" s="25" t="n"/>
      <c r="I24" s="23" t="n"/>
      <c r="J24" s="25" t="n"/>
      <c r="K24" s="27">
        <f>IF(A24="","",$F$4+SUMIFS($F$8:F24,$H$8:H24,"معتمد"))</f>
        <v/>
      </c>
    </row>
    <row r="25">
      <c r="A25" s="25" t="n"/>
      <c r="B25" s="23" t="n"/>
      <c r="C25" s="19" t="n"/>
      <c r="D25" s="25" t="n"/>
      <c r="E25" s="25" t="n"/>
      <c r="F25" s="22" t="n"/>
      <c r="G25" s="26" t="n"/>
      <c r="H25" s="25" t="n"/>
      <c r="I25" s="23" t="n"/>
      <c r="J25" s="25" t="n"/>
      <c r="K25" s="27">
        <f>IF(A25="","",$F$4+SUMIFS($F$8:F25,$H$8:H25,"معتمد"))</f>
        <v/>
      </c>
    </row>
    <row r="26">
      <c r="A26" s="25" t="n"/>
      <c r="B26" s="23" t="n"/>
      <c r="C26" s="19" t="n"/>
      <c r="D26" s="25" t="n"/>
      <c r="E26" s="25" t="n"/>
      <c r="F26" s="22" t="n"/>
      <c r="G26" s="26" t="n"/>
      <c r="H26" s="25" t="n"/>
      <c r="I26" s="23" t="n"/>
      <c r="J26" s="25" t="n"/>
      <c r="K26" s="27">
        <f>IF(A26="","",$F$4+SUMIFS($F$8:F26,$H$8:H26,"معتمد"))</f>
        <v/>
      </c>
    </row>
    <row r="27">
      <c r="A27" s="25" t="n"/>
      <c r="B27" s="23" t="n"/>
      <c r="C27" s="19" t="n"/>
      <c r="D27" s="25" t="n"/>
      <c r="E27" s="25" t="n"/>
      <c r="F27" s="22" t="n"/>
      <c r="G27" s="26" t="n"/>
      <c r="H27" s="25" t="n"/>
      <c r="I27" s="23" t="n"/>
      <c r="J27" s="25" t="n"/>
      <c r="K27" s="27">
        <f>IF(A27="","",$F$4+SUMIFS($F$8:F27,$H$8:H27,"معتمد"))</f>
        <v/>
      </c>
    </row>
    <row r="28">
      <c r="A28" s="25" t="n"/>
      <c r="B28" s="23" t="n"/>
      <c r="C28" s="19" t="n"/>
      <c r="D28" s="25" t="n"/>
      <c r="E28" s="25" t="n"/>
      <c r="F28" s="22" t="n"/>
      <c r="G28" s="26" t="n"/>
      <c r="H28" s="25" t="n"/>
      <c r="I28" s="23" t="n"/>
      <c r="J28" s="25" t="n"/>
      <c r="K28" s="27">
        <f>IF(A28="","",$F$4+SUMIFS($F$8:F28,$H$8:H28,"معتمد"))</f>
        <v/>
      </c>
    </row>
    <row r="29">
      <c r="A29" s="25" t="n"/>
      <c r="B29" s="23" t="n"/>
      <c r="C29" s="19" t="n"/>
      <c r="D29" s="25" t="n"/>
      <c r="E29" s="25" t="n"/>
      <c r="F29" s="22" t="n"/>
      <c r="G29" s="26" t="n"/>
      <c r="H29" s="25" t="n"/>
      <c r="I29" s="23" t="n"/>
      <c r="J29" s="25" t="n"/>
      <c r="K29" s="27">
        <f>IF(A29="","",$F$4+SUMIFS($F$8:F29,$H$8:H29,"معتمد"))</f>
        <v/>
      </c>
    </row>
    <row r="30">
      <c r="A30" s="25" t="n"/>
      <c r="B30" s="23" t="n"/>
      <c r="C30" s="19" t="n"/>
      <c r="D30" s="25" t="n"/>
      <c r="E30" s="25" t="n"/>
      <c r="F30" s="22" t="n"/>
      <c r="G30" s="26" t="n"/>
      <c r="H30" s="25" t="n"/>
      <c r="I30" s="23" t="n"/>
      <c r="J30" s="25" t="n"/>
      <c r="K30" s="27">
        <f>IF(A30="","",$F$4+SUMIFS($F$8:F30,$H$8:H30,"معتمد"))</f>
        <v/>
      </c>
    </row>
    <row r="31">
      <c r="A31" s="25" t="n"/>
      <c r="B31" s="23" t="n"/>
      <c r="C31" s="19" t="n"/>
      <c r="D31" s="25" t="n"/>
      <c r="E31" s="25" t="n"/>
      <c r="F31" s="22" t="n"/>
      <c r="G31" s="26" t="n"/>
      <c r="H31" s="25" t="n"/>
      <c r="I31" s="23" t="n"/>
      <c r="J31" s="25" t="n"/>
      <c r="K31" s="27">
        <f>IF(A31="","",$F$4+SUMIFS($F$8:F31,$H$8:H31,"معتمد"))</f>
        <v/>
      </c>
    </row>
    <row r="32">
      <c r="A32" s="25" t="n"/>
      <c r="B32" s="23" t="n"/>
      <c r="C32" s="19" t="n"/>
      <c r="D32" s="25" t="n"/>
      <c r="E32" s="25" t="n"/>
      <c r="F32" s="22" t="n"/>
      <c r="G32" s="26" t="n"/>
      <c r="H32" s="25" t="n"/>
      <c r="I32" s="23" t="n"/>
      <c r="J32" s="25" t="n"/>
      <c r="K32" s="27">
        <f>IF(A32="","",$F$4+SUMIFS($F$8:F32,$H$8:H32,"معتمد"))</f>
        <v/>
      </c>
    </row>
    <row r="34">
      <c r="A34" s="28" t="inlineStr">
        <is>
          <t>ملخص أثر التغييرات</t>
        </is>
      </c>
    </row>
    <row r="35">
      <c r="A35" s="18" t="inlineStr">
        <is>
          <t>عدد الطلبات</t>
        </is>
      </c>
      <c r="B35" s="21" t="n"/>
      <c r="C35" s="29">
        <f>COUNTA(A8:A32)</f>
        <v/>
      </c>
    </row>
    <row r="36">
      <c r="A36" s="18" t="inlineStr">
        <is>
          <t>المعتمدة</t>
        </is>
      </c>
      <c r="B36" s="21" t="n"/>
      <c r="C36" s="29">
        <f>COUNTIF(H8:H32,"معتمد")</f>
        <v/>
      </c>
    </row>
    <row r="37">
      <c r="A37" s="18" t="inlineStr">
        <is>
          <t>المرفوضة</t>
        </is>
      </c>
      <c r="B37" s="21" t="n"/>
      <c r="C37" s="29">
        <f>COUNTIF(H8:H32,"مرفوض")</f>
        <v/>
      </c>
    </row>
    <row r="38">
      <c r="A38" s="18" t="inlineStr">
        <is>
          <t>قيد الدراسة</t>
        </is>
      </c>
      <c r="B38" s="21" t="n"/>
      <c r="C38" s="29">
        <f>COUNTIF(H8:H32,"قيد الدراسة")</f>
        <v/>
      </c>
    </row>
    <row r="39">
      <c r="A39" s="18" t="inlineStr">
        <is>
          <t>أثر المعتمد على التكلفة</t>
        </is>
      </c>
      <c r="B39" s="21" t="n"/>
      <c r="C39" s="30">
        <f>SUMIF(H8:H32,"معتمد",F8:F32)</f>
        <v/>
      </c>
    </row>
    <row r="40">
      <c r="A40" s="18" t="inlineStr">
        <is>
          <t>الموازنة المعدلة</t>
        </is>
      </c>
      <c r="B40" s="21" t="n"/>
      <c r="C40" s="31">
        <f>F4+C39</f>
        <v/>
      </c>
    </row>
    <row r="41">
      <c r="A41" s="18" t="inlineStr">
        <is>
          <t>نسبة الزيادة عن الأصلية</t>
        </is>
      </c>
      <c r="B41" s="21" t="n"/>
      <c r="C41" s="32">
        <f>IF(F4=0,"",C39/F4)</f>
        <v/>
      </c>
    </row>
    <row r="42">
      <c r="A42" s="18" t="inlineStr">
        <is>
          <t>أثر المعتمد على المدة (يوم)</t>
        </is>
      </c>
      <c r="B42" s="21" t="n"/>
      <c r="C42" s="29">
        <f>SUMIF(H8:H32,"معتمد",G8:G32)</f>
        <v/>
      </c>
    </row>
    <row r="43">
      <c r="A43" s="18" t="inlineStr">
        <is>
          <t>تاريخ الانتهاء المعدل</t>
        </is>
      </c>
      <c r="B43" s="21" t="n"/>
      <c r="C43" s="33">
        <f>F5+C42</f>
        <v/>
      </c>
    </row>
    <row r="44">
      <c r="A44" s="18" t="inlineStr">
        <is>
          <t>تكلفة الطلبات قيد الدراسة</t>
        </is>
      </c>
      <c r="B44" s="21" t="n"/>
      <c r="C44" s="30">
        <f>SUMIF(H8:H32,"قيد الدراسة",F8:F32)</f>
        <v/>
      </c>
    </row>
  </sheetData>
  <sheetProtection selectLockedCells="0" selectUnlockedCells="0" sheet="1" objects="0" insertRows="1" insertHyperlinks="1" autoFilter="0" scenarios="0" formatColumns="0" deleteColumns="1" insertColumns="1" pivotTables="1" deleteRows="1" formatCells="0" formatRows="0" sort="0"/>
  <mergeCells count="16">
    <mergeCell ref="A38:B38"/>
    <mergeCell ref="A43:B43"/>
    <mergeCell ref="A41:B41"/>
    <mergeCell ref="D5:E5"/>
    <mergeCell ref="A42:B42"/>
    <mergeCell ref="A2:K2"/>
    <mergeCell ref="A37:B37"/>
    <mergeCell ref="A36:B36"/>
    <mergeCell ref="D4:E4"/>
    <mergeCell ref="A34:F34"/>
    <mergeCell ref="A44:B44"/>
    <mergeCell ref="A40:B40"/>
    <mergeCell ref="A1:K1"/>
    <mergeCell ref="B4:C4"/>
    <mergeCell ref="A39:B39"/>
    <mergeCell ref="A35:B35"/>
  </mergeCells>
  <conditionalFormatting sqref="H8:H32">
    <cfRule type="expression" priority="1" dxfId="0">
      <formula>H8="مرفوض"</formula>
    </cfRule>
    <cfRule type="expression" priority="2" dxfId="1">
      <formula>H8="قيد الدراسة"</formula>
    </cfRule>
    <cfRule type="expression" priority="3" dxfId="2">
      <formula>H8="معتمد"</formula>
    </cfRule>
  </conditionalFormatting>
  <dataValidations count="2">
    <dataValidation sqref="H8:H32" showDropDown="0" showInputMessage="0" showErrorMessage="0" allowBlank="1" type="list">
      <formula1>"معتمد,مرفوض,قيد الدراسة"</formula1>
    </dataValidation>
    <dataValidation sqref="E8:E32" showDropDown="0" showInputMessage="0" showErrorMessage="0" allowBlank="1" type="list">
      <formula1>"إضافة,تعديل,حذف"</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2026-10-28T05:09:57Z</dcterms:created>
  <dcterms:modified xmlns:dcterms="http://purl.org/dc/terms/" xmlns:xsi="http://www.w3.org/2001/XMLSchema-instance" xsi:type="dcterms:W3CDTF">2026-10-28T05:09:57Z</dcterms:modified>
</cp:coreProperties>
</file>